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NA samples" sheetId="1" r:id="rId4"/>
    <sheet state="visible" name="aDNA studies" sheetId="2" r:id="rId5"/>
    <sheet state="visible" name="Lichtenstein Y-STR" sheetId="3" r:id="rId6"/>
  </sheets>
  <definedNames>
    <definedName hidden="1" localSheetId="0" name="_xlnm._FilterDatabase">'aDNA samples'!$A$1:$AC$51</definedName>
    <definedName hidden="1" localSheetId="1" name="_xlnm._FilterDatabase">'aDNA studies'!$A$1:$L$35</definedName>
  </definedNames>
  <calcPr/>
  <extLst>
    <ext uri="GoogleSheetsCustomDataVersion2">
      <go:sheetsCustomData xmlns:go="http://customooxmlschemas.google.com/" r:id="rId7" roundtripDataChecksum="6aOGTLBZtDqEIMsjIi9spty6FHjsTUA1X6uZFcO2Els="/>
    </ext>
  </extLst>
</workbook>
</file>

<file path=xl/sharedStrings.xml><?xml version="1.0" encoding="utf-8"?>
<sst xmlns="http://schemas.openxmlformats.org/spreadsheetml/2006/main" count="1242" uniqueCount="696">
  <si>
    <t xml:space="preserve">Master ID, Unique ID
</t>
  </si>
  <si>
    <t>FTDNA name</t>
  </si>
  <si>
    <t>Skeletal code, (Colloquial ID), other ID</t>
  </si>
  <si>
    <t>Skeletal
element</t>
  </si>
  <si>
    <t>Publication
Year</t>
  </si>
  <si>
    <t>Publication of first data for this individual</t>
  </si>
  <si>
    <t>Method for Determining Date
(including any warnings)</t>
  </si>
  <si>
    <t>Date
[ybp@2020]</t>
  </si>
  <si>
    <t>Date mean in BP (1950)</t>
  </si>
  <si>
    <t>Full Date: One of two formats. (Format 1) 95.4% CI calibrated radiocarbon age (Conventional Radiocarbon Age BP, Lab number) e.g. 2624-2350 calBCE (3990±40 BP, Ua-35016). (Format 2) Archaeological context range, e.g. 2500-1700 BCE</t>
  </si>
  <si>
    <t>Archeological context</t>
  </si>
  <si>
    <t>culture</t>
  </si>
  <si>
    <t>Group_ID / Label /Culture ID</t>
  </si>
  <si>
    <t>Locality / Location /Site</t>
  </si>
  <si>
    <t>Country</t>
  </si>
  <si>
    <t>Coordinates</t>
  </si>
  <si>
    <t>Lat.</t>
  </si>
  <si>
    <t>Long.</t>
  </si>
  <si>
    <t>Data type</t>
  </si>
  <si>
    <t>Coverage on autosomal targets</t>
  </si>
  <si>
    <t>SNPs hit on autosomal targets</t>
  </si>
  <si>
    <t>Y-haplogroup (full predicted)</t>
  </si>
  <si>
    <t>Y-haplogroup (map sort)</t>
  </si>
  <si>
    <t>FTDNA</t>
  </si>
  <si>
    <t>YFull</t>
  </si>
  <si>
    <t>mtDNA haplogroup</t>
  </si>
  <si>
    <t>TMRCA
Y-haplogroup</t>
  </si>
  <si>
    <t>Time after TMRCA
(predicted)</t>
  </si>
  <si>
    <t>notes</t>
  </si>
  <si>
    <t>R11</t>
  </si>
  <si>
    <t>Grotta Continenza 11</t>
  </si>
  <si>
    <t>Grotta Continenza; -2; 31C; 2; 8; same individual</t>
  </si>
  <si>
    <t>Petrous bone</t>
  </si>
  <si>
    <t>Antonio et al. 2019</t>
  </si>
  <si>
    <t>Direct: 95.4%; IntCal20, OxCal v4.4.2</t>
  </si>
  <si>
    <t>10100 - 9816 calBCE</t>
  </si>
  <si>
    <t>Late Peleolithic</t>
  </si>
  <si>
    <t>Epigravetian</t>
  </si>
  <si>
    <t>Italy_Mesolithic</t>
  </si>
  <si>
    <t>Grotta Continenza, Trasacco, L' Aquila</t>
  </si>
  <si>
    <t>Italy</t>
  </si>
  <si>
    <t>Shotgun</t>
  </si>
  <si>
    <t>I-S2599</t>
  </si>
  <si>
    <t>U5b1+16189+@16192</t>
  </si>
  <si>
    <t>NEO254</t>
  </si>
  <si>
    <t>Koelbjerg 254</t>
  </si>
  <si>
    <t>Tooth</t>
  </si>
  <si>
    <t>Allentoft et al. 2024</t>
  </si>
  <si>
    <t>direct</t>
  </si>
  <si>
    <t>8698 - 8332 BCE</t>
  </si>
  <si>
    <t>Early Mesolithic</t>
  </si>
  <si>
    <t>Maglemose</t>
  </si>
  <si>
    <t>Denmark_Mesolithic</t>
  </si>
  <si>
    <t>Koelbjerg, Funen</t>
  </si>
  <si>
    <t>Denmark</t>
  </si>
  <si>
    <t>n/a</t>
  </si>
  <si>
    <t>U5a2c</t>
  </si>
  <si>
    <t>I6767</t>
  </si>
  <si>
    <t>Cheddar Man</t>
  </si>
  <si>
    <t>SB 524A8</t>
  </si>
  <si>
    <t>Brace et al. 2019</t>
  </si>
  <si>
    <t>8615 - 7966 calBCE (9100±100 BP, OxA-814)</t>
  </si>
  <si>
    <t>Hunter-gatherer</t>
  </si>
  <si>
    <t>England_Mesolithic</t>
  </si>
  <si>
    <t>Gough's Cave, Cheddar Gorge, Somerset</t>
  </si>
  <si>
    <t>England</t>
  </si>
  <si>
    <t>1240K</t>
  </si>
  <si>
    <t>I-S2599&gt;S10728&gt;S11321&gt;S2519&gt;S2497</t>
  </si>
  <si>
    <t>I-S2497</t>
  </si>
  <si>
    <t>U5b1</t>
  </si>
  <si>
    <t>PER3123</t>
  </si>
  <si>
    <t>Brunel, S. et al. 2020</t>
  </si>
  <si>
    <t>context</t>
  </si>
  <si>
    <t>7200 - 7000 BCE</t>
  </si>
  <si>
    <t>Sauveterrian</t>
  </si>
  <si>
    <t>France_Mesolithic</t>
  </si>
  <si>
    <t>Grotte de Perrats, Agris, Nouvelle-Aquitaine, Charente</t>
  </si>
  <si>
    <t>France</t>
  </si>
  <si>
    <t>I-S2599&gt;S10728&gt;S11321</t>
  </si>
  <si>
    <t>I-S11321</t>
  </si>
  <si>
    <t>U5b1-16189</t>
  </si>
  <si>
    <t>I4607</t>
  </si>
  <si>
    <t>Schela Cladovei 4607</t>
  </si>
  <si>
    <t>SCCL_46/1</t>
  </si>
  <si>
    <t>bone (femur, right)</t>
  </si>
  <si>
    <t>Mathieson et al. 2018</t>
  </si>
  <si>
    <t>Direct: IntCal20</t>
  </si>
  <si>
    <t>7446 - 6643 calBCE (8047±122 BP, OxA-4380)</t>
  </si>
  <si>
    <t>Late Mesolithic</t>
  </si>
  <si>
    <t>Iron_Gates_HG</t>
  </si>
  <si>
    <t>Schela Cladovei, Iron Gates</t>
  </si>
  <si>
    <t>Romania</t>
  </si>
  <si>
    <t>U5a2</t>
  </si>
  <si>
    <t>I5401</t>
  </si>
  <si>
    <t>Hajdučka Vodenica 8</t>
  </si>
  <si>
    <t>HJDK_8</t>
  </si>
  <si>
    <t>tooth (molar)</t>
  </si>
  <si>
    <t>Direct (WARNING TO FWRE CALIBRATE IN Intcal20): IntCal13</t>
  </si>
  <si>
    <t>7076 - 6699 calBCE (8016±58 BP, OxA-13613)</t>
  </si>
  <si>
    <t>Hajdučka Vodenica, Tekija, Iron Gates</t>
  </si>
  <si>
    <t>Serbia</t>
  </si>
  <si>
    <t>U5a1+@16192</t>
  </si>
  <si>
    <t>I4915</t>
  </si>
  <si>
    <t>Hajdučka Vodenica 4915</t>
  </si>
  <si>
    <t>HJDK_21</t>
  </si>
  <si>
    <t>6340 - 5990 calBCE (7260±76 BP, PSUAMS-2360)</t>
  </si>
  <si>
    <t>U5b2b</t>
  </si>
  <si>
    <t>GFW001</t>
  </si>
  <si>
    <t>Groß Fredenwalde 1</t>
  </si>
  <si>
    <t>GF-1962-Individual 1</t>
  </si>
  <si>
    <t>Posth et al. 2023</t>
  </si>
  <si>
    <t>5968 - 5732 BCE (6944±37 BP, AAR-18021)</t>
  </si>
  <si>
    <t>Mesolithic</t>
  </si>
  <si>
    <t>Gross Fredenwalde, Greswalde, Uckermark, Brandenburg</t>
  </si>
  <si>
    <t>Germany</t>
  </si>
  <si>
    <t>I-S2599&gt;S10728&gt;FTG659</t>
  </si>
  <si>
    <t>I-S10728&gt;FTG659</t>
  </si>
  <si>
    <t>I-FTG659</t>
  </si>
  <si>
    <t>U5b1a</t>
  </si>
  <si>
    <t>I4971</t>
  </si>
  <si>
    <t>Tiszaszőlős 4971</t>
  </si>
  <si>
    <t>TIDO2a</t>
  </si>
  <si>
    <t>Tooth (molar)</t>
  </si>
  <si>
    <t>Lipson et al. 2017</t>
  </si>
  <si>
    <t>5737 - 5538 calBCE (6740±60 BP, deb-11804)</t>
  </si>
  <si>
    <t>Körös</t>
  </si>
  <si>
    <t>Koros_EN</t>
  </si>
  <si>
    <t>Tiszaszőlős-Domaháza</t>
  </si>
  <si>
    <t>Hungary</t>
  </si>
  <si>
    <t>I-S2599&gt;S10728&gt;S11321&gt;S2519&gt;FTA13672</t>
  </si>
  <si>
    <t>I-S2519&gt;FTA13672</t>
  </si>
  <si>
    <t>K1</t>
  </si>
  <si>
    <t>cze001</t>
  </si>
  <si>
    <t>Šidelník 1</t>
  </si>
  <si>
    <t>George et al. 2024</t>
  </si>
  <si>
    <t>5668 - 5558 BCE</t>
  </si>
  <si>
    <t>Beuronian</t>
  </si>
  <si>
    <t>Šidelník, Heřmánky</t>
  </si>
  <si>
    <t>Czech Republic</t>
  </si>
  <si>
    <t>I27994</t>
  </si>
  <si>
    <t>Yasinovatka 161?</t>
  </si>
  <si>
    <t>Yasinovatka burial 55</t>
  </si>
  <si>
    <t>Nikitin et al. 2024</t>
  </si>
  <si>
    <t>5630 - 5484 calBCE (6650±30 (BETA-445802))</t>
  </si>
  <si>
    <t>Early Neolithic</t>
  </si>
  <si>
    <t>Dnieper-Donets</t>
  </si>
  <si>
    <t>Ukraine_Neolithic</t>
  </si>
  <si>
    <t>Yasinovatka, Zaporizhia Oblast</t>
  </si>
  <si>
    <t>Ukraine</t>
  </si>
  <si>
    <t>I-FTA13672</t>
  </si>
  <si>
    <t>T2a1b</t>
  </si>
  <si>
    <t>same as ukr161</t>
  </si>
  <si>
    <t>VO1001</t>
  </si>
  <si>
    <t>Vovnigi 1</t>
  </si>
  <si>
    <t>5612 - 5414 BCE (6542±30 BP, MAMS-47546)</t>
  </si>
  <si>
    <t>Neolithic</t>
  </si>
  <si>
    <t>Vovnigi I, Zaporizhia Oblast</t>
  </si>
  <si>
    <t>U5a2d</t>
  </si>
  <si>
    <t>VO1003</t>
  </si>
  <si>
    <t>Vovnigi 3</t>
  </si>
  <si>
    <t>Layer</t>
  </si>
  <si>
    <t>I-S2599&gt;S10728&gt;S11321&gt;S2519&gt;FTA13672&gt;FTE66752</t>
  </si>
  <si>
    <t>I-S2519&gt;FTA13672&gt;FTE66752</t>
  </si>
  <si>
    <t>U4a1</t>
  </si>
  <si>
    <t>NEO270</t>
  </si>
  <si>
    <t>Mamaj Gora 270</t>
  </si>
  <si>
    <t>5469 - 5217 BCE</t>
  </si>
  <si>
    <t>Mamaj Gora, Zaporizhia Oblast</t>
  </si>
  <si>
    <t>U4d</t>
  </si>
  <si>
    <t>ukr160</t>
  </si>
  <si>
    <t>Yasinovatka 160</t>
  </si>
  <si>
    <t>Yasinovatka burial 60</t>
  </si>
  <si>
    <t>Mattila et al. 2023</t>
  </si>
  <si>
    <t>5357 - 5214 BCE</t>
  </si>
  <si>
    <t>U4b1a</t>
  </si>
  <si>
    <t>I7126</t>
  </si>
  <si>
    <t>Urziceni 7126</t>
  </si>
  <si>
    <t>URZI_5; gr. 5</t>
  </si>
  <si>
    <t>Lazaridis et al. 2022</t>
  </si>
  <si>
    <t>5305 - 5071 calBCE (6240±25 BP, PSUAMS-4341)</t>
  </si>
  <si>
    <t>Middle Neolithic?</t>
  </si>
  <si>
    <t>Ciumești</t>
  </si>
  <si>
    <t>ROU_N_outlier1</t>
  </si>
  <si>
    <t>Urziceni, Wallachia</t>
  </si>
  <si>
    <t>H</t>
  </si>
  <si>
    <t>I10351</t>
  </si>
  <si>
    <t>Gubakút 10351</t>
  </si>
  <si>
    <t>HUNG333, FG5</t>
  </si>
  <si>
    <t>Gelabert et al. 2024</t>
  </si>
  <si>
    <t>5370 - 5200 calBCE (6295±40, VERA-4242)</t>
  </si>
  <si>
    <t>Hungary_MN_ALPC</t>
  </si>
  <si>
    <t>Gubakút, Füzesabony</t>
  </si>
  <si>
    <t>ukr161</t>
  </si>
  <si>
    <t>Yasinovatka 161</t>
  </si>
  <si>
    <t>5209 - 5005 BCE</t>
  </si>
  <si>
    <t>ukr159</t>
  </si>
  <si>
    <t>Yasinovatka 159</t>
  </si>
  <si>
    <t>Yasinovatka burial 57</t>
  </si>
  <si>
    <t>5210 - 4997 BCE</t>
  </si>
  <si>
    <t>NEO552</t>
  </si>
  <si>
    <t>Vovnigi 552</t>
  </si>
  <si>
    <t>5201 - 4839 BCE</t>
  </si>
  <si>
    <t>U2e1</t>
  </si>
  <si>
    <t>NEO528</t>
  </si>
  <si>
    <t>Vovnigi 528</t>
  </si>
  <si>
    <t>4991 - 4792 BCE</t>
  </si>
  <si>
    <t>T2</t>
  </si>
  <si>
    <t>NEO747</t>
  </si>
  <si>
    <t>Henriksholm 747</t>
  </si>
  <si>
    <t>4942 - 4613 BCE</t>
  </si>
  <si>
    <t>Ertebølle</t>
  </si>
  <si>
    <t>Henriksholm-Bøgebakken, Vedbæk, Sjaelland</t>
  </si>
  <si>
    <t>R1b1</t>
  </si>
  <si>
    <t>GR1</t>
  </si>
  <si>
    <t>Crieven 1</t>
  </si>
  <si>
    <t>Hofmanová et al. 2022</t>
  </si>
  <si>
    <t>4810 - 4730 BCE</t>
  </si>
  <si>
    <t>Crieven, Schwedt, Brandenburg</t>
  </si>
  <si>
    <t>NEO514</t>
  </si>
  <si>
    <t>Vovnigi 514</t>
  </si>
  <si>
    <t>4790 - 4555 BCE</t>
  </si>
  <si>
    <t>Vovnigi II, Dnipropetrowsk Oblast</t>
  </si>
  <si>
    <t>H2a</t>
  </si>
  <si>
    <t>NEO502</t>
  </si>
  <si>
    <t>Vovnigi 502</t>
  </si>
  <si>
    <t>4783 - 4548 BCE</t>
  </si>
  <si>
    <t>I-FTE66752</t>
  </si>
  <si>
    <t>ukr033</t>
  </si>
  <si>
    <t>Nikol’ske 33</t>
  </si>
  <si>
    <t>Nikol’ske-67, skeleton 92</t>
  </si>
  <si>
    <t>4681 - 4463 BCE</t>
  </si>
  <si>
    <t>Middle Neolithic</t>
  </si>
  <si>
    <t>Neolithic Eastern Europe</t>
  </si>
  <si>
    <t>Nikol’ske, Dnipropetrowsk Oblast</t>
  </si>
  <si>
    <t>SRA62</t>
  </si>
  <si>
    <t>Sramore 62</t>
  </si>
  <si>
    <t>1997:62</t>
  </si>
  <si>
    <t>Canine from the lower jaw</t>
  </si>
  <si>
    <t>Cassidy et al. 2020</t>
  </si>
  <si>
    <t>4226 - 3961 calBCE (5227±36 BP, UB-15772)</t>
  </si>
  <si>
    <t>Ireland_Mesolithic.SG</t>
  </si>
  <si>
    <t>Sramore, Leitrim</t>
  </si>
  <si>
    <t>Ireland</t>
  </si>
  <si>
    <t>I-S2599&gt;S10728&gt;S11321&gt;S2519</t>
  </si>
  <si>
    <t>I-S2519*</t>
  </si>
  <si>
    <t>I-S2519</t>
  </si>
  <si>
    <t>Info from Patterson et al. 2021</t>
  </si>
  <si>
    <t>I3137</t>
  </si>
  <si>
    <t>Raschoille 3137</t>
  </si>
  <si>
    <t>ORC_IV_17.19</t>
  </si>
  <si>
    <t>Patterson et al. 2021
Additional data on individual first reported in
Olalde et al. 2018</t>
  </si>
  <si>
    <t>Context: Archaeological - Period</t>
  </si>
  <si>
    <t>3800 - 3200 BCE</t>
  </si>
  <si>
    <t>Late Neolithic</t>
  </si>
  <si>
    <t>Scotland_N</t>
  </si>
  <si>
    <t>Raschoille Cave, Oban, Argyll and Bute</t>
  </si>
  <si>
    <t>Scotland</t>
  </si>
  <si>
    <t>I-S2599&gt;S10728&gt;S11321&gt; Y63727</t>
  </si>
  <si>
    <t>I-S11321&gt;Y63727</t>
  </si>
  <si>
    <t>HV0+195</t>
  </si>
  <si>
    <t>KD026</t>
  </si>
  <si>
    <t>Strathglebe 26</t>
  </si>
  <si>
    <t>SG2 / N3 / Find 50 / Context 3 (sample 4)</t>
  </si>
  <si>
    <t>Upper molar</t>
  </si>
  <si>
    <t>Dulias et al. 2022</t>
  </si>
  <si>
    <t>3494 - 3102 BCE</t>
  </si>
  <si>
    <t>Farmer</t>
  </si>
  <si>
    <t>Strathglebe, Isle of Skye</t>
  </si>
  <si>
    <t>U5b2c</t>
  </si>
  <si>
    <t>I2977</t>
  </si>
  <si>
    <t>Gen Scot 75</t>
  </si>
  <si>
    <t>GENSCOT75; IS1976 M25/30, BC6 ST5, DL248.14; skull 14</t>
  </si>
  <si>
    <t>Olalde et al. 2018</t>
  </si>
  <si>
    <t>3008 - 2763 calBCE (4275±33 BP, SUERC-69072)</t>
  </si>
  <si>
    <t>Isbister, Orkney</t>
  </si>
  <si>
    <t>I-Y63727</t>
  </si>
  <si>
    <t>H1</t>
  </si>
  <si>
    <t>I0114</t>
  </si>
  <si>
    <t>Esperstedt 2</t>
  </si>
  <si>
    <t>ESP2</t>
  </si>
  <si>
    <t>Haak, Lazaridis et al. 2015</t>
  </si>
  <si>
    <t>Direct</t>
  </si>
  <si>
    <t>2138 - 1952 calBCE (MAMS 21493)</t>
  </si>
  <si>
    <t>Early Bronze Age</t>
  </si>
  <si>
    <t>Únětice</t>
  </si>
  <si>
    <t>Unetice_EBA</t>
  </si>
  <si>
    <t>Esperstedt, Thüringen</t>
  </si>
  <si>
    <t>I-S2599&gt;S10728&gt;S11321&gt;S2519&gt;S2497&gt;L38</t>
  </si>
  <si>
    <t>I-L38</t>
  </si>
  <si>
    <t>I3a</t>
  </si>
  <si>
    <t>I7959</t>
  </si>
  <si>
    <t>Prague 7959</t>
  </si>
  <si>
    <t>PRH5_27, P7A-38772</t>
  </si>
  <si>
    <t>Patterson et al. 2021</t>
  </si>
  <si>
    <t>2200 - 1600 BCE</t>
  </si>
  <si>
    <t>Czech_EBA_Unetice</t>
  </si>
  <si>
    <t>Prague-Stodůlky (Malá Ohrada site), Prague 5, Central Bohemia</t>
  </si>
  <si>
    <t>K2b2</t>
  </si>
  <si>
    <t>SUC009</t>
  </si>
  <si>
    <t>Su Crucifissu Mannu 9</t>
  </si>
  <si>
    <t>I18945, c.101</t>
  </si>
  <si>
    <t>Marcus et al. 2020</t>
  </si>
  <si>
    <t>1867 - 1631 calBCE (3421±20 BP, MAMS-38302)</t>
  </si>
  <si>
    <t>Italy_Sardinia_EBA</t>
  </si>
  <si>
    <t>Sardinia, Porto Torres, SAS, Su Crucifissu Mannu, t.22</t>
  </si>
  <si>
    <t>J2a1a1</t>
  </si>
  <si>
    <t>I19859</t>
  </si>
  <si>
    <t>Rowbarrow 19859</t>
  </si>
  <si>
    <t>GENLAB 106, 57814; ind. 4663</t>
  </si>
  <si>
    <t>1504 - 1403 calBCE (3173±29 BP, SUERC-41695)</t>
  </si>
  <si>
    <t>Middle Bronze Age</t>
  </si>
  <si>
    <t>England_MBA</t>
  </si>
  <si>
    <t>Rowbarrow, Wiltshire</t>
  </si>
  <si>
    <t>H3</t>
  </si>
  <si>
    <t>poz720</t>
  </si>
  <si>
    <t>Pielgrzymowice 720</t>
  </si>
  <si>
    <t>ob. 669, ind.  3</t>
  </si>
  <si>
    <t>Petrous temporal</t>
  </si>
  <si>
    <t>Chyleński et al. 2023</t>
  </si>
  <si>
    <t>1405 - 1131 BCE</t>
  </si>
  <si>
    <t>Trzciniec</t>
  </si>
  <si>
    <t>Pielgrzymowice 9, Malopolska</t>
  </si>
  <si>
    <t>Poland</t>
  </si>
  <si>
    <t>K1b1a</t>
  </si>
  <si>
    <t>poz498</t>
  </si>
  <si>
    <t>Karczyn 498</t>
  </si>
  <si>
    <t>ob. 200, skull 1</t>
  </si>
  <si>
    <t>1396 - 1131 BCE</t>
  </si>
  <si>
    <t>Trzciniec (late)</t>
  </si>
  <si>
    <t>Karczyn, Kuyavian-Pomeranian</t>
  </si>
  <si>
    <t>J2b1a6</t>
  </si>
  <si>
    <t>Lichtenstein individuals</t>
  </si>
  <si>
    <t>M1, M2, M3, M4, M5, M6, M7, M8, M12, M13, M14, M16, M19</t>
  </si>
  <si>
    <t>mostly bone (femur, left)</t>
  </si>
  <si>
    <t>Schilz 2006</t>
  </si>
  <si>
    <t>980 - 780 BCE</t>
  </si>
  <si>
    <t>Late Bronze Age</t>
  </si>
  <si>
    <t>Unstrut</t>
  </si>
  <si>
    <t>Lichtenstein Höhle, Osterode, Niedersachsen</t>
  </si>
  <si>
    <t>Y-STR</t>
  </si>
  <si>
    <t>I-S2599&gt;S10728&gt;S11321&gt;S2519&gt;S2497&gt;L38&gt;S2606</t>
  </si>
  <si>
    <t>I-L38&gt;S2606</t>
  </si>
  <si>
    <t>Just 12 STR Markers</t>
  </si>
  <si>
    <t>EV18</t>
  </si>
  <si>
    <t>Monteriggioni 18</t>
  </si>
  <si>
    <t>Ravasins et a. 2024</t>
  </si>
  <si>
    <t>749-404 calBCE (2428±30)</t>
  </si>
  <si>
    <t>Early Iron Age</t>
  </si>
  <si>
    <t>Etruscan</t>
  </si>
  <si>
    <t>Etruscan_ValDElsa</t>
  </si>
  <si>
    <t>Monteriggioni/Colle di Val d'Elsa</t>
  </si>
  <si>
    <t>K1c1</t>
  </si>
  <si>
    <t>EV16A</t>
  </si>
  <si>
    <t>Monteriggioni 16A</t>
  </si>
  <si>
    <t>43.391579, 11.22</t>
  </si>
  <si>
    <t>I-S2606</t>
  </si>
  <si>
    <t>K</t>
  </si>
  <si>
    <t>MBG008</t>
  </si>
  <si>
    <t>Magdalenenberg 8</t>
  </si>
  <si>
    <t>Grave no. 93</t>
  </si>
  <si>
    <t>Gretzinger et al. 2024</t>
  </si>
  <si>
    <t>616 - 530 BCE</t>
  </si>
  <si>
    <t>Hallstatt cultural group</t>
  </si>
  <si>
    <t>SGermany_EIA</t>
  </si>
  <si>
    <t>Magdalenenberg, Villingen-Schwenningen, Baden-Württemberg</t>
  </si>
  <si>
    <t>I17327</t>
  </si>
  <si>
    <t>Prague 17327</t>
  </si>
  <si>
    <t>89, P7A-16160 (P2918)</t>
  </si>
  <si>
    <t>petrous</t>
  </si>
  <si>
    <t>400 - 200 BCE</t>
  </si>
  <si>
    <t>Iron Age</t>
  </si>
  <si>
    <t>La Tène</t>
  </si>
  <si>
    <t>Czech_IA_LaTene</t>
  </si>
  <si>
    <t>Prague-Jinonice (Holmanʼs Garden Centre), Prague 5, Central Bohemia</t>
  </si>
  <si>
    <t>U5b2b1a1</t>
  </si>
  <si>
    <t>GLN32</t>
  </si>
  <si>
    <t>Gurgy 32</t>
  </si>
  <si>
    <t>Bone fragment</t>
  </si>
  <si>
    <t>Fischer et al. 2022</t>
  </si>
  <si>
    <t>Context: Tumulus</t>
  </si>
  <si>
    <t>300 - 100 BCE</t>
  </si>
  <si>
    <t>French_IA_Paris_Basin</t>
  </si>
  <si>
    <t>Gurgy Les Noisats, Yonne</t>
  </si>
  <si>
    <t>I-S2599&gt;S10728&gt;S11321&gt;S2519&gt;S2497&gt;L38&gt;S2606&gt;S24121&gt;Y16521&gt;S21118&gt;FTE8474&gt;BY62474</t>
  </si>
  <si>
    <t>I-L38&gt;S24121</t>
  </si>
  <si>
    <t>I-BY62474</t>
  </si>
  <si>
    <t>I20675</t>
  </si>
  <si>
    <t>Heslerton 20675</t>
  </si>
  <si>
    <t>I20675_d</t>
  </si>
  <si>
    <t>Gretzinger et al. 2022</t>
  </si>
  <si>
    <t>450 - 650 CE</t>
  </si>
  <si>
    <t>Early Middle Ages</t>
  </si>
  <si>
    <t>Saxon</t>
  </si>
  <si>
    <t>West Heslerton, Yorkshire</t>
  </si>
  <si>
    <t>54.1705, -0.603</t>
  </si>
  <si>
    <t>1240k</t>
  </si>
  <si>
    <t>I11590</t>
  </si>
  <si>
    <t>Heslerton 11590</t>
  </si>
  <si>
    <t>England_EMA_CNE</t>
  </si>
  <si>
    <t>54.1705, -0.60</t>
  </si>
  <si>
    <t>K1a4a1a+195</t>
  </si>
  <si>
    <t>I20641</t>
  </si>
  <si>
    <t>Heslerton 20641</t>
  </si>
  <si>
    <t>54.1705, -0.606</t>
  </si>
  <si>
    <t>I-S2599&gt;S10728&gt;S11321&gt;S2519&gt;S2497&gt;L38&gt;S2606&gt;FGC29656&gt;FGC29569&gt;S2488&gt;BY91614&gt;BY200375&gt;FT127074&gt;FT125413&gt;FT126347</t>
  </si>
  <si>
    <t>I-L38&gt;S2488</t>
  </si>
  <si>
    <t>I-FT126347</t>
  </si>
  <si>
    <t>H1a3b</t>
  </si>
  <si>
    <t>BUK024</t>
  </si>
  <si>
    <t>Buckland 24</t>
  </si>
  <si>
    <t>400 - 800 CE</t>
  </si>
  <si>
    <t>Dover Buckland, Kent</t>
  </si>
  <si>
    <t>I-S2599&gt;S10728&gt;S11321&gt;S2519&gt;S2497&gt;L38&gt;S2606&gt;FGC29656&gt;FGC29569&gt;PH1237&gt;BY14034&gt;BY14030&gt;BY14026&gt;BY14044</t>
  </si>
  <si>
    <t>I-L38&gt;PH1237&gt;&gt;BY14044</t>
  </si>
  <si>
    <t>U5a1b</t>
  </si>
  <si>
    <t>PCA0385</t>
  </si>
  <si>
    <t>Santok 385</t>
  </si>
  <si>
    <t>Stolarek et al. 2023</t>
  </si>
  <si>
    <t>context?</t>
  </si>
  <si>
    <t>1000 - 1200 CE</t>
  </si>
  <si>
    <t>Middle Ages</t>
  </si>
  <si>
    <t>Piast State</t>
  </si>
  <si>
    <t>Santok, Lubusz voivodship</t>
  </si>
  <si>
    <t>H1c3</t>
  </si>
  <si>
    <t>522</t>
  </si>
  <si>
    <t>Austin Friary 522</t>
  </si>
  <si>
    <t>Hui at al. 2023</t>
  </si>
  <si>
    <t>1290 - 1538 CE</t>
  </si>
  <si>
    <t>Later Medieval</t>
  </si>
  <si>
    <t>later medieval, 1290–1538</t>
  </si>
  <si>
    <t>Augustinian Friars, Cambridgeshire</t>
  </si>
  <si>
    <t>H2a5</t>
  </si>
  <si>
    <t>Per11</t>
  </si>
  <si>
    <t>Pericei 11</t>
  </si>
  <si>
    <t>Pericei/11/2021</t>
  </si>
  <si>
    <t>Gînguță et al. 2023</t>
  </si>
  <si>
    <t>1400 - 1600 CE</t>
  </si>
  <si>
    <t>Historical Age</t>
  </si>
  <si>
    <t>Church Burial, Pericei</t>
  </si>
  <si>
    <t>I-S2599&gt;S10728&gt;S11321&gt;S2519&gt;S2497&gt;L38&gt;S2606&gt;FGC29656&gt;FGC29569&gt;PH1237&gt;BY14034&gt;BY14030&gt;BY14026&gt;BY25359&gt;BY25363</t>
  </si>
  <si>
    <t>I-L38&gt;PH1237&gt;&gt;BY25363</t>
  </si>
  <si>
    <t>I-BY25363</t>
  </si>
  <si>
    <t>I-Y128714</t>
  </si>
  <si>
    <t>H7c4a1a</t>
  </si>
  <si>
    <t>ELW030</t>
  </si>
  <si>
    <t>Ellwangen 30</t>
  </si>
  <si>
    <t>Immel et al. 2021</t>
  </si>
  <si>
    <t>1486 - 1627 CE</t>
  </si>
  <si>
    <t>Early Modern Germany</t>
  </si>
  <si>
    <t>Ellwangen cemetary, Baden-Württemberg</t>
  </si>
  <si>
    <t>reference</t>
  </si>
  <si>
    <t>published at</t>
  </si>
  <si>
    <t>title</t>
  </si>
  <si>
    <t>citation link</t>
  </si>
  <si>
    <t>data avaibility
Study Accession</t>
  </si>
  <si>
    <t>I-S2599 Samples</t>
  </si>
  <si>
    <t>Year</t>
  </si>
  <si>
    <t>DNA Type</t>
  </si>
  <si>
    <t>data avaibility</t>
  </si>
  <si>
    <t>direct link</t>
  </si>
  <si>
    <t>additional links</t>
  </si>
  <si>
    <t>Uni Göttingen</t>
  </si>
  <si>
    <t>Molekulargenetische Verwandtschaftsanalysen am prähistorischen Skelettkollektiv der Lichtenstenhöhle.</t>
  </si>
  <si>
    <t>http://dx.doi.org/10.53846/goediss-638</t>
  </si>
  <si>
    <t>only STR Markers</t>
  </si>
  <si>
    <t>aDNA</t>
  </si>
  <si>
    <t>https://ediss.uni-goettingen.de/handle/11858/00-1735-0000-0006-ABC1-8</t>
  </si>
  <si>
    <t>Mathieson et al. 2015</t>
  </si>
  <si>
    <t>Nature</t>
  </si>
  <si>
    <t>Mathieson, I., Lazaridis, I., Rohland, N. et al. Genome-wide patterns of selection in 230 ancient Eurasians. Nature 528, 499–503 (2015).</t>
  </si>
  <si>
    <t>https://doi.org/10.1038/nature16152</t>
  </si>
  <si>
    <t>PRJEB11450</t>
  </si>
  <si>
    <t>I0114 (390k)</t>
  </si>
  <si>
    <t>https://www.ebi.ac.uk/ena/browser/view/PRJEB11450</t>
  </si>
  <si>
    <t>https://www.nature.com/articles/nature16152</t>
  </si>
  <si>
    <t>390k</t>
  </si>
  <si>
    <t>Haak, W., Lazaridis, I., Patterson, N. et al. Massive migration from the steppe was a source for Indo-European languages in Europe. Nature 522, 207–211 (2015).</t>
  </si>
  <si>
    <t>https://doi.org/10.1038/nature14317</t>
  </si>
  <si>
    <t>PRJEB8448</t>
  </si>
  <si>
    <t>I0114 (New 840k data added to published 390k data)</t>
  </si>
  <si>
    <t>https://www.ebi.ac.uk/ena/browser/view/PRJEB8448</t>
  </si>
  <si>
    <t>https://www.nature.com/articles/nature14317</t>
  </si>
  <si>
    <t>New 840k data added to published 390k data</t>
  </si>
  <si>
    <t>Seidenberg 2016</t>
  </si>
  <si>
    <t>Morphologisch-paläogenetische Bearbeitung des Skelettkollektivs aus der Lichtensteinhöhle.</t>
  </si>
  <si>
    <t>http://dx.doi.org/10.53846/goediss-6152</t>
  </si>
  <si>
    <t>https://ediss.uni-goettingen.de/handle/11858/00-1735-0000-002B-7D55-C</t>
  </si>
  <si>
    <t>Lipson, M., Szécsényi-Nagy, A., Mallick, S. et al. Parallel palaeogenomic transects reveal complex genetic history of early European farmers. Nature 551, 368–372 (2017).</t>
  </si>
  <si>
    <t>https://doi.org/10.1038/nature24476</t>
  </si>
  <si>
    <t>PRJEB22629</t>
  </si>
  <si>
    <t>https://www.ebi.ac.uk/ena/browser/view/PRJEB22629</t>
  </si>
  <si>
    <t>https://www.nature.com/articles/nature24476</t>
  </si>
  <si>
    <t>Mathieson, I., Alpaslan-Roodenberg, S., Posth, C. et al. The genomic history of southeastern Europe. Nature 555, 197–203 (2018).</t>
  </si>
  <si>
    <t>https://doi.org/10.1038/nature25778</t>
  </si>
  <si>
    <t>PRJEB22652</t>
  </si>
  <si>
    <t>I4607, I4915, I5401</t>
  </si>
  <si>
    <t>https://www.ebi.ac.uk/ena/browser/view/PRJEB22652</t>
  </si>
  <si>
    <t>https://www.nature.com/articles/nature25778</t>
  </si>
  <si>
    <t>Olalde, I., Brace, S., Allentoft, M. et al. The Beaker phenomenon and the genomic transformation of northwest Europe. Nature 555, 190–196 (2018).</t>
  </si>
  <si>
    <t>https://doi.org/10.1038/nature25738</t>
  </si>
  <si>
    <t>PRJEB23635</t>
  </si>
  <si>
    <t>I2977, I3137</t>
  </si>
  <si>
    <t>https://www.ebi.ac.uk/ena/browser/view/PRJEB23635</t>
  </si>
  <si>
    <t>https://www.nature.com/articles/nature25738</t>
  </si>
  <si>
    <t>Blöcher 2019</t>
  </si>
  <si>
    <t>University Mainz</t>
  </si>
  <si>
    <t>Genetic variation related to the adaptation of humans to an agriculturalist lifestyle</t>
  </si>
  <si>
    <t>http://doi.org/10.25358/openscience-3112</t>
  </si>
  <si>
    <t>https://openscience.ub.uni-mainz.de/handle/20.500.12030/3114</t>
  </si>
  <si>
    <t>Brace, S., Diekmann, Y., Booth, T.J. et al. Ancient genomes indicate population replacement in Early Neolithic Britain. Nat Ecol Evol 3, 765–771 (2019).</t>
  </si>
  <si>
    <t>https://doi.org/10.1038/s41559-019-0871-9</t>
  </si>
  <si>
    <t>PRJEB31249</t>
  </si>
  <si>
    <t>I6767 (Cheddar man)</t>
  </si>
  <si>
    <t>https://www.ebi.ac.uk/ena/browser/view/PRJEB31249</t>
  </si>
  <si>
    <t>https://www.nature.com/articles/s41559-019-0871-9</t>
  </si>
  <si>
    <t>Science</t>
  </si>
  <si>
    <t>Ancient Rome: a genetic crossroads of Europe and the Mediterranean.</t>
  </si>
  <si>
    <t>https://doi.org/10.1126/science.aay6826</t>
  </si>
  <si>
    <t>PRJEB32566</t>
  </si>
  <si>
    <t>https://www.ebi.ac.uk/ena/browser/view/PRJEB32566</t>
  </si>
  <si>
    <t>https://www.science.org/doi/10.1126/science.aay6826</t>
  </si>
  <si>
    <t>Marcus, J.H., Posth, C., Ringbauer, H. et al. Genetic history from the Middle Neolithic to present on the Mediterranean island of Sardinia. Nat Commun 11, 939 (2020).</t>
  </si>
  <si>
    <t>https://doi.org/10.1038/s41467-020-14523-6</t>
  </si>
  <si>
    <t>PRJEB35094</t>
  </si>
  <si>
    <t>I18945 (SUC009)</t>
  </si>
  <si>
    <t>https://www.ebi.ac.uk/ena/browser/view/PRJEB35094</t>
  </si>
  <si>
    <t>https://www.nature.com/articles/s41467-020-14523-6</t>
  </si>
  <si>
    <t>Cassidy, L.M., Maoldúin, R.Ó., Kador, T. et al. A dynastic elite in monumental Neolithic society. Nature 582, 384–388 (2020).</t>
  </si>
  <si>
    <t>https://doi.org/10.1038/s41586-020-2378-6</t>
  </si>
  <si>
    <t>PRJEB36854</t>
  </si>
  <si>
    <t>https://www.ebi.ac.uk/ena/browser/view/PRJEB36854</t>
  </si>
  <si>
    <t>https://www.nature.com/articles/s41586-020-2378-6</t>
  </si>
  <si>
    <t>PNAS</t>
  </si>
  <si>
    <t>Ancient genomes from present-day France unveil 7,000 years of its demographic history.</t>
  </si>
  <si>
    <t>https://doi.org/10.1073/pnas.1918034117</t>
  </si>
  <si>
    <t>PRJEB38152</t>
  </si>
  <si>
    <t>https://www.ebi.ac.uk/ena/browser/view/PRJEB38152</t>
  </si>
  <si>
    <t>https://www.pnas.org/doi/full/10.1073/pnas.1918034117</t>
  </si>
  <si>
    <t>Molecular Biology and Evolution</t>
  </si>
  <si>
    <t>Analysis of genomic DNA from medieval plague victims suggests long-term effect of Yersinia pestis on human immunity genes.</t>
  </si>
  <si>
    <t>https://doi.org/10.1093/molbev/msab147</t>
  </si>
  <si>
    <t>PRJEB44124</t>
  </si>
  <si>
    <t>https://www.ebi.ac.uk/ena/browser/view/PRJEB44124</t>
  </si>
  <si>
    <t>https://academic.oup.com/mbe/article/38/10/4059/6277411</t>
  </si>
  <si>
    <t>Patterson, N., Isakov, M., Booth, T. et al. Large-scale migration into Britain during the Middle to Late Bronze Age. Nature 601, 588–594 (2022).</t>
  </si>
  <si>
    <t>https://doi.org/10.1038/s41586-021-04287-4</t>
  </si>
  <si>
    <t>PRJEB47891</t>
  </si>
  <si>
    <t xml:space="preserve">I17327, I19859, I7959, I3137 (new)
</t>
  </si>
  <si>
    <t>https://www.ebi.ac.uk/ena/browser/view/PRJEB47891</t>
  </si>
  <si>
    <t>https://www.nature.com/articles/s41586-021-04287-4</t>
  </si>
  <si>
    <t>Frischalowski 2022</t>
  </si>
  <si>
    <t>Genetische Diversität in der Lichtensteinhöhle – Ableitungen zur Demographie und Interpretationen zu sozialen Strukturen sowie Bestattungssitten in einer bronzezeitlichen Bevölkerung.</t>
  </si>
  <si>
    <t>http://dx.doi.org/10.53846/goediss-9081</t>
  </si>
  <si>
    <t>https://ediss.uni-goettingen.de/handle/11858/13902</t>
  </si>
  <si>
    <t>Ancient DNA at the edge of the world: Continental immigration and the persistence of Neolithic male lineages in Bronze Age Orkney.</t>
  </si>
  <si>
    <t>https://doi.org/10.1073/pnas.2108001119</t>
  </si>
  <si>
    <t>PRJEB46830</t>
  </si>
  <si>
    <t>https://www.ebi.ac.uk/ena/browser/view/PRJEB46830</t>
  </si>
  <si>
    <t>https://www.pnas.org/doi/full/10.1073/pnas.2108001119</t>
  </si>
  <si>
    <t>Preprint</t>
  </si>
  <si>
    <t>Between fishing and farming: palaeogenomic analyses reveal cross-cultural interactions triggered by the arrival of the Neolithic in the Danube Gorges</t>
  </si>
  <si>
    <t>https://doi.org/10.1101/2022.06.24.497512</t>
  </si>
  <si>
    <t>PRJEB47916</t>
  </si>
  <si>
    <t>https://www.ebi.ac.uk/ena/browser/view/PRJEB47916</t>
  </si>
  <si>
    <t>https://www.biorxiv.org/content/10.1101/2022.06.24.497512v1.full</t>
  </si>
  <si>
    <t>Origin and mobility of Iron Age Gaulish groups in present-day France revealed through archaeogenomics.</t>
  </si>
  <si>
    <t>https://doi.org/10.1016/j.isci.2022.104094</t>
  </si>
  <si>
    <t>PRJEB50940</t>
  </si>
  <si>
    <t>https://www.ebi.ac.uk/ena/browser/view/PRJEB50940</t>
  </si>
  <si>
    <t>https://www.sciencedirect.com/science/article/pii/S2589004222003649</t>
  </si>
  <si>
    <t>https://www.cell.com/iscience/fulltext/S2589-0042(22)00364-9</t>
  </si>
  <si>
    <t>The genetic history of the Southern Arc: A bridge between West Asia and Europe.</t>
  </si>
  <si>
    <t>https://doi.org/10.1126/science.abm4247</t>
  </si>
  <si>
    <t>PRJEB54831</t>
  </si>
  <si>
    <t>https://www.ebi.ac.uk/ena/browser/view/PRJEB54831</t>
  </si>
  <si>
    <t>https://www.science.org/doi/10.1126/science.abm4247</t>
  </si>
  <si>
    <t>Gretzinger, J., Sayer, D., Justeau, P. et al. The Anglo-Saxon migration and the formation of the early English gene pool. Nature 610, 112–119 (2022).</t>
  </si>
  <si>
    <t>https://doi.org/10.1038/s41586-022-05247-2</t>
  </si>
  <si>
    <t>PRJEB54899</t>
  </si>
  <si>
    <t>BUK024, I11590, I20641, I20675</t>
  </si>
  <si>
    <t>https://www.ebi.ac.uk/ena/browser/view/PRJEB54899</t>
  </si>
  <si>
    <t>https://www.nature.com/articles/s41586-022-05247-2</t>
  </si>
  <si>
    <t>BMC</t>
  </si>
  <si>
    <t>Stolarek, I., Zenczak, M., Handschuh, L. et al. Genetic history of East-Central Europe in the first millennium CE. Genome Biol 24, 173 (2023).</t>
  </si>
  <si>
    <t>https://doi.org/10.1186/s13059-023-03013-9</t>
  </si>
  <si>
    <t>PRJEB48333</t>
  </si>
  <si>
    <t>https://www.ebi.ac.uk/ena/browser/view/PRJEB48333</t>
  </si>
  <si>
    <t>https://genomebiology.biomedcentral.com/articles/10.1186/s13059-023-03013-9</t>
  </si>
  <si>
    <t>Posth, C., Yu, H., Ghalichi, A. et al. Palaeogenomics of Upper Palaeolithic to Neolithic European hunter-gatherers. Nature 615, 117–126 (2023).</t>
  </si>
  <si>
    <t>https://doi.org/10.1038/s41586-023-05726-0</t>
  </si>
  <si>
    <t>PRJEB51862</t>
  </si>
  <si>
    <t>GFW001, VO1001, VO1003</t>
  </si>
  <si>
    <t>https://www.ebi.ac.uk/ena/browser/view/PRJEB51862</t>
  </si>
  <si>
    <t>https://www.nature.com/articles/s41586-023-05726-0</t>
  </si>
  <si>
    <t>Chyleński, M., Makarowicz, P., Juras, A. et al. Patrilocality and hunter-gatherer-related ancestry of populations in East-Central Europe during the Middle Bronze Age. Nat Commun 14, 4395 (2023).</t>
  </si>
  <si>
    <t>https://doi.org/10.1038/s41467-023-40072-9</t>
  </si>
  <si>
    <t>PRJEB53670</t>
  </si>
  <si>
    <t xml:space="preserve">poz498, poz720
</t>
  </si>
  <si>
    <t>https://www.ebi.ac.uk/ena/browser/view/PRJEB53670</t>
  </si>
  <si>
    <t>https://www.nature.com/articles/s41467-023-40072-9</t>
  </si>
  <si>
    <t>Mattila, T.M., Svensson, E.M., Juras, A. et al. Genetic continuity, isolation, and gene flow in Stone Age Central and Eastern Europe. Commun Biol 6, 793 (2023).</t>
  </si>
  <si>
    <t>https://doi.org/10.1038/s42003-023-05131-3</t>
  </si>
  <si>
    <t>PRJEB59598</t>
  </si>
  <si>
    <t>ukr33, ukr159, ukr160, ukr161</t>
  </si>
  <si>
    <t>https://www.ebi.ac.uk/ena/browser/view/PRJEB59598</t>
  </si>
  <si>
    <t>https://www.nature.com/articles/s42003-023-05131-3</t>
  </si>
  <si>
    <t>Medieval social landscape through the genetic history of Cambridgeshire before and after the Black Death.</t>
  </si>
  <si>
    <t>https://doi.org/10.1101/2023.03.03.531048</t>
  </si>
  <si>
    <t>PRJEB59976</t>
  </si>
  <si>
    <t>https://www.ebi.ac.uk/ena/browser/view/PRJEB59976</t>
  </si>
  <si>
    <t>https://www.biorxiv.org/content/10.1101/2023.03.03.531048v1</t>
  </si>
  <si>
    <t>Genetic identification of members of the prominent Báthory aristocratic family.</t>
  </si>
  <si>
    <t>https://doi.org/10.1016/j.isci.2023.107911</t>
  </si>
  <si>
    <t>PRJEB63184</t>
  </si>
  <si>
    <t>PER11</t>
  </si>
  <si>
    <t>https://www.ebi.ac.uk/ena/browser/view/PRJEB63184</t>
  </si>
  <si>
    <t>https://www.sciencedirect.com/science/article/pii/S2589004223019880</t>
  </si>
  <si>
    <t>https://www.cell.com/iscience/fulltext/S2589-0042(23)01988-0</t>
  </si>
  <si>
    <t>Social and genetic diversity among the first farmers of Central Europe.</t>
  </si>
  <si>
    <t>https://doi.org/10.1101/2023.07.07.548126</t>
  </si>
  <si>
    <t>PRJEB64177</t>
  </si>
  <si>
    <t>https://www.ebi.ac.uk/ena/browser/view/PRJEB64177</t>
  </si>
  <si>
    <t>https://www.biorxiv.org/content/10.1101/2023.07.07.548126v1</t>
  </si>
  <si>
    <t>Allentoft, M.E., Sikora, M., Refoyo-Martínez, A. et al. Population genomics of post-glacial western Eurasia. Nature 625, 301–311 (2024).</t>
  </si>
  <si>
    <t>https://doi.org/10.1038/s41586-023-06865-0</t>
  </si>
  <si>
    <t>PRJEB64656</t>
  </si>
  <si>
    <t>NEO254, NEO270, NEO502, NEO514, NEO528, NEO552, NEO747</t>
  </si>
  <si>
    <t>https://www.ebi.ac.uk/ena/browser/view/PRJEB64656</t>
  </si>
  <si>
    <t>https://www.nature.com/articles/s41586-023-06865-0</t>
  </si>
  <si>
    <t>https://www.biorxiv.org/content/10.1101/2022.05.04.490594v7</t>
  </si>
  <si>
    <t>Allentoft et al. 2024b</t>
  </si>
  <si>
    <t>Allentoft, M.E., Sikora, M., Fischer, A. et al. 100 ancient genomes show repeated population turnovers in Neolithic Denmark. Nature 625, 329–337 (2024).</t>
  </si>
  <si>
    <t>https://doi.org/10.1038/s41586-023-06862-3</t>
  </si>
  <si>
    <t>NEO254, NEO747</t>
  </si>
  <si>
    <t>https://www.nature.com/articles/s41586-023-06862-3</t>
  </si>
  <si>
    <t>Gretzinger, J., Schmitt, F., Mötsch, A. et al. Evidence for dynastic succession among early Celtic elites in Central Europe. Nat Hum Behav (2024). https://doi.org/10.1038/s41562-024-01888-7</t>
  </si>
  <si>
    <t>https://doi.org/10.1038/s41562-024-01888-7</t>
  </si>
  <si>
    <t>PRJEB73566</t>
  </si>
  <si>
    <t>https://www.ebi.ac.uk/ena/browser/view/PRJEB73566</t>
  </si>
  <si>
    <t>https://www.nature.com/articles/s41562-024-01888-7</t>
  </si>
  <si>
    <t>Ravasins et al. 2024</t>
  </si>
  <si>
    <t>Ravasini, F., Kabral, H., Solnik, A. et al. The genomic portrait of the Picene culture provides new insights into the Italic Iron Age and the legacy of the Roman Empire in Central Italy. Genome Biol 25, 292 (2024).</t>
  </si>
  <si>
    <t>https://doi.org/10.1186/s13059-024-03430-4</t>
  </si>
  <si>
    <t>PRJEB77116</t>
  </si>
  <si>
    <t>EV18, EV16A</t>
  </si>
  <si>
    <t>https://www.ebi.ac.uk/ena/browser/view/PRJEB77116</t>
  </si>
  <si>
    <t>https://genomebiology.biomedcentral.com/articles/10.1186/s13059-024-03430-4</t>
  </si>
  <si>
    <t>https://link.springer.com/article/10.1186/s13059-024-03430-4#citeas</t>
  </si>
  <si>
    <t>Niktin et al. 2024</t>
  </si>
  <si>
    <t>A genomic history of the North Pontic Region from the Neolithic to the Bronze Age</t>
  </si>
  <si>
    <t xml:space="preserve">https://doi.org/10.1101/2024.04.17.589600 </t>
  </si>
  <si>
    <t>PRJEB81468</t>
  </si>
  <si>
    <t>https://www.ebi.ac.uk/ena/browser/view/PRJEB81468</t>
  </si>
  <si>
    <t>https://www.biorxiv.org/content/10.1101/2024.04.17.589600v1</t>
  </si>
  <si>
    <t>George et al. 2025</t>
  </si>
  <si>
    <t>forthcoming</t>
  </si>
  <si>
    <t>forthcoming study</t>
  </si>
  <si>
    <t>Individuals</t>
  </si>
  <si>
    <t>DYS393</t>
  </si>
  <si>
    <t>DYS390</t>
  </si>
  <si>
    <t>DYS19</t>
  </si>
  <si>
    <t>DYS391</t>
  </si>
  <si>
    <t>DYS385</t>
  </si>
  <si>
    <t>DYS426</t>
  </si>
  <si>
    <t>DYS388</t>
  </si>
  <si>
    <t>DYS439</t>
  </si>
  <si>
    <t>DYS389i</t>
  </si>
  <si>
    <t>DYS392</t>
  </si>
  <si>
    <t>DYS389ii</t>
  </si>
  <si>
    <t>DYS458</t>
  </si>
  <si>
    <t>DYS459</t>
  </si>
  <si>
    <t>DYS455</t>
  </si>
  <si>
    <t>DYS454</t>
  </si>
  <si>
    <t>DYS447</t>
  </si>
  <si>
    <t>DYS437</t>
  </si>
  <si>
    <t>DYS448</t>
  </si>
  <si>
    <t>DYS449</t>
  </si>
  <si>
    <t>DYS464</t>
  </si>
  <si>
    <t>DYS460</t>
  </si>
  <si>
    <t>Y-GATA-H4</t>
  </si>
  <si>
    <t>YCAII
a</t>
  </si>
  <si>
    <t>DYS456</t>
  </si>
  <si>
    <t>DYS607</t>
  </si>
  <si>
    <t>DYS576</t>
  </si>
  <si>
    <t>DYS570</t>
  </si>
  <si>
    <t>CDY</t>
  </si>
  <si>
    <t>DYS442</t>
  </si>
  <si>
    <t>DYS438</t>
  </si>
  <si>
    <t>13-16</t>
  </si>
  <si>
    <t>8-10</t>
  </si>
  <si>
    <t>14-14-15-15</t>
  </si>
  <si>
    <t>19-19</t>
  </si>
  <si>
    <t>M1, M2, M7, M8, M13, M16</t>
  </si>
  <si>
    <t>13-17</t>
  </si>
  <si>
    <t>M3, M6, (M14)</t>
  </si>
  <si>
    <t>M4, M5, M19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</si>
</sst>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809]General"/>
  </numFmts>
  <fonts count="12">
    <font>
      <sz val="11.0"/>
      <color theme="1"/>
      <name val="Calibri"/>
      <scheme val="minor"/>
    </font>
    <font>
      <b/>
      <sz val="10.0"/>
      <color theme="1"/>
      <name val="Roboto"/>
    </font>
    <font>
      <sz val="10.0"/>
      <color theme="1"/>
      <name val="Roboto"/>
    </font>
    <font>
      <sz val="10.0"/>
      <color rgb="FF000000"/>
      <name val="Roboto"/>
    </font>
    <font>
      <sz val="10.0"/>
      <color rgb="FFFF0000"/>
      <name val="Roboto"/>
    </font>
    <font>
      <b/>
      <color theme="1"/>
      <name val="Calibri"/>
    </font>
    <font>
      <b/>
      <sz val="10.0"/>
      <color rgb="FF000000"/>
      <name val="Roboto"/>
    </font>
    <font>
      <u/>
      <sz val="10.0"/>
      <color rgb="FF000000"/>
      <name val="Roboto"/>
    </font>
    <font>
      <u/>
      <sz val="10.0"/>
      <color rgb="FF000000"/>
      <name val="Roboto"/>
    </font>
    <font>
      <sz val="10.0"/>
      <color rgb="FF1F1F1F"/>
      <name val="Roboto"/>
    </font>
    <font>
      <u/>
      <color rgb="FF0000FF"/>
    </font>
    <font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70AD47"/>
        <bgColor rgb="FF70AD47"/>
      </patternFill>
    </fill>
    <fill>
      <patternFill patternType="solid">
        <fgColor rgb="FF659C40"/>
        <bgColor rgb="FF659C40"/>
      </patternFill>
    </fill>
    <fill>
      <patternFill patternType="solid">
        <fgColor rgb="FFA0C92F"/>
        <bgColor rgb="FFA0C92F"/>
      </patternFill>
    </fill>
    <fill>
      <patternFill patternType="solid">
        <fgColor rgb="FF93C47D"/>
        <bgColor rgb="FF93C47D"/>
      </patternFill>
    </fill>
    <fill>
      <patternFill patternType="solid">
        <fgColor rgb="FFD0E417"/>
        <bgColor rgb="FFD0E417"/>
      </patternFill>
    </fill>
    <fill>
      <patternFill patternType="solid">
        <fgColor rgb="FF5E913C"/>
        <bgColor rgb="FF5E913C"/>
      </patternFill>
    </fill>
    <fill>
      <patternFill patternType="solid">
        <fgColor rgb="FF0B5394"/>
        <bgColor rgb="FF0B53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49" xfId="0" applyAlignment="1" applyFont="1" applyNumberFormat="1">
      <alignment vertical="bottom"/>
    </xf>
    <xf borderId="0" fillId="0" fontId="2" numFmtId="164" xfId="0" applyAlignment="1" applyFont="1" applyNumberFormat="1">
      <alignment horizontal="left" vertical="bottom"/>
    </xf>
    <xf borderId="0" fillId="0" fontId="2" numFmtId="164" xfId="0" applyAlignment="1" applyFont="1" applyNumberFormat="1">
      <alignment vertical="bottom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center" shrinkToFit="0" wrapText="1"/>
    </xf>
    <xf borderId="0" fillId="0" fontId="2" numFmtId="164" xfId="0" applyAlignment="1" applyFont="1" applyNumberFormat="1">
      <alignment horizontal="center"/>
    </xf>
    <xf borderId="0" fillId="0" fontId="2" numFmtId="0" xfId="0" applyFont="1"/>
    <xf borderId="0" fillId="0" fontId="4" numFmtId="0" xfId="0" applyAlignment="1" applyFont="1">
      <alignment horizontal="center" shrinkToFit="0" wrapText="1"/>
    </xf>
    <xf borderId="0" fillId="0" fontId="4" numFmtId="164" xfId="0" applyAlignment="1" applyFont="1" applyNumberFormat="1">
      <alignment horizontal="center"/>
    </xf>
    <xf borderId="0" fillId="0" fontId="2" numFmtId="0" xfId="0" applyAlignment="1" applyFont="1">
      <alignment horizontal="left" vertical="bottom"/>
    </xf>
    <xf borderId="0" fillId="0" fontId="5" numFmtId="0" xfId="0" applyFont="1"/>
    <xf borderId="0" fillId="0" fontId="1" numFmtId="164" xfId="0" applyAlignment="1" applyFont="1" applyNumberFormat="1">
      <alignment horizontal="left" vertical="bottom"/>
    </xf>
    <xf borderId="0" fillId="0" fontId="1" numFmtId="49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6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horizontal="center" vertical="bottom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horizontal="center" shrinkToFit="0" wrapText="1"/>
    </xf>
    <xf borderId="0" fillId="0" fontId="1" numFmtId="164" xfId="0" applyAlignment="1" applyFont="1" applyNumberFormat="1">
      <alignment horizontal="center" shrinkToFit="0" wrapText="1"/>
    </xf>
    <xf borderId="0" fillId="0" fontId="1" numFmtId="164" xfId="0" applyAlignment="1" applyFont="1" applyNumberFormat="1">
      <alignment horizontal="center"/>
    </xf>
    <xf borderId="0" fillId="0" fontId="1" numFmtId="0" xfId="0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0" fillId="0" fontId="7" numFmtId="0" xfId="0" applyAlignment="1" applyFont="1">
      <alignment horizontal="left"/>
    </xf>
    <xf borderId="0" fillId="0" fontId="3" numFmtId="0" xfId="0" applyAlignment="1" applyFont="1">
      <alignment horizontal="left" shrinkToFit="0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/>
    </xf>
    <xf borderId="0" fillId="0" fontId="3" numFmtId="0" xfId="0" applyAlignment="1" applyFont="1">
      <alignment horizontal="center" shrinkToFit="0" wrapText="1"/>
    </xf>
    <xf borderId="0" fillId="0" fontId="10" numFmtId="0" xfId="0" applyFont="1"/>
    <xf borderId="0" fillId="2" fontId="5" numFmtId="0" xfId="0" applyAlignment="1" applyFill="1" applyFont="1">
      <alignment horizontal="center"/>
    </xf>
    <xf borderId="1" fillId="2" fontId="5" numFmtId="0" xfId="0" applyAlignment="1" applyBorder="1" applyFont="1">
      <alignment horizontal="center"/>
    </xf>
    <xf borderId="1" fillId="3" fontId="5" numFmtId="0" xfId="0" applyAlignment="1" applyBorder="1" applyFill="1" applyFont="1">
      <alignment horizontal="center"/>
    </xf>
    <xf borderId="1" fillId="4" fontId="5" numFmtId="0" xfId="0" applyAlignment="1" applyBorder="1" applyFill="1" applyFont="1">
      <alignment horizontal="center"/>
    </xf>
    <xf borderId="1" fillId="5" fontId="5" numFmtId="0" xfId="0" applyAlignment="1" applyBorder="1" applyFill="1" applyFont="1">
      <alignment horizontal="center"/>
    </xf>
    <xf borderId="1" fillId="6" fontId="5" numFmtId="0" xfId="0" applyAlignment="1" applyBorder="1" applyFill="1" applyFont="1">
      <alignment horizontal="center"/>
    </xf>
    <xf borderId="1" fillId="7" fontId="5" numFmtId="0" xfId="0" applyAlignment="1" applyBorder="1" applyFill="1" applyFont="1">
      <alignment horizontal="center"/>
    </xf>
    <xf borderId="1" fillId="8" fontId="5" numFmtId="0" xfId="0" applyAlignment="1" applyBorder="1" applyFill="1" applyFont="1">
      <alignment horizontal="center"/>
    </xf>
    <xf borderId="1" fillId="9" fontId="5" numFmtId="0" xfId="0" applyBorder="1" applyFill="1" applyFont="1"/>
    <xf borderId="1" fillId="3" fontId="11" numFmtId="0" xfId="0" applyAlignment="1" applyBorder="1" applyFont="1">
      <alignment horizontal="center"/>
    </xf>
    <xf borderId="1" fillId="4" fontId="11" numFmtId="0" xfId="0" applyAlignment="1" applyBorder="1" applyFont="1">
      <alignment horizontal="center"/>
    </xf>
    <xf borderId="1" fillId="5" fontId="1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ebi.ac.uk/ena/browser/view/PRJEB36854" TargetMode="External"/><Relationship Id="rId42" Type="http://schemas.openxmlformats.org/officeDocument/2006/relationships/hyperlink" Target="https://www.nature.com/articles/s41586-020-2378-6" TargetMode="External"/><Relationship Id="rId41" Type="http://schemas.openxmlformats.org/officeDocument/2006/relationships/hyperlink" Target="https://www.ebi.ac.uk/ena/browser/view/PRJEB36854" TargetMode="External"/><Relationship Id="rId44" Type="http://schemas.openxmlformats.org/officeDocument/2006/relationships/hyperlink" Target="https://www.ebi.ac.uk/ena/browser/view/PRJEB38152" TargetMode="External"/><Relationship Id="rId43" Type="http://schemas.openxmlformats.org/officeDocument/2006/relationships/hyperlink" Target="https://doi.org/10.1073/pnas.1918034117" TargetMode="External"/><Relationship Id="rId46" Type="http://schemas.openxmlformats.org/officeDocument/2006/relationships/hyperlink" Target="https://www.pnas.org/doi/full/10.1073/pnas.1918034117" TargetMode="External"/><Relationship Id="rId45" Type="http://schemas.openxmlformats.org/officeDocument/2006/relationships/hyperlink" Target="https://www.ebi.ac.uk/ena/browser/view/PRJEB38152" TargetMode="External"/><Relationship Id="rId107" Type="http://schemas.openxmlformats.org/officeDocument/2006/relationships/hyperlink" Target="https://doi.org/10.1038/s41586-023-06865-0" TargetMode="External"/><Relationship Id="rId106" Type="http://schemas.openxmlformats.org/officeDocument/2006/relationships/hyperlink" Target="https://www.biorxiv.org/content/10.1101/2023.07.07.548126v1" TargetMode="External"/><Relationship Id="rId105" Type="http://schemas.openxmlformats.org/officeDocument/2006/relationships/hyperlink" Target="https://www.ebi.ac.uk/ena/browser/view/PRJEB64177" TargetMode="External"/><Relationship Id="rId104" Type="http://schemas.openxmlformats.org/officeDocument/2006/relationships/hyperlink" Target="https://www.ebi.ac.uk/ena/browser/view/PRJEB64177" TargetMode="External"/><Relationship Id="rId109" Type="http://schemas.openxmlformats.org/officeDocument/2006/relationships/hyperlink" Target="https://www.ebi.ac.uk/ena/browser/view/PRJEB64656" TargetMode="External"/><Relationship Id="rId108" Type="http://schemas.openxmlformats.org/officeDocument/2006/relationships/hyperlink" Target="https://www.ebi.ac.uk/ena/browser/view/PRJEB64656" TargetMode="External"/><Relationship Id="rId48" Type="http://schemas.openxmlformats.org/officeDocument/2006/relationships/hyperlink" Target="https://www.ebi.ac.uk/ena/browser/view/PRJEB44124" TargetMode="External"/><Relationship Id="rId47" Type="http://schemas.openxmlformats.org/officeDocument/2006/relationships/hyperlink" Target="https://doi.org/10.1093/molbev/msab147" TargetMode="External"/><Relationship Id="rId49" Type="http://schemas.openxmlformats.org/officeDocument/2006/relationships/hyperlink" Target="https://www.ebi.ac.uk/ena/browser/view/PRJEB44124" TargetMode="External"/><Relationship Id="rId103" Type="http://schemas.openxmlformats.org/officeDocument/2006/relationships/hyperlink" Target="https://doi.org/10.1101/2023.07.07.548126" TargetMode="External"/><Relationship Id="rId102" Type="http://schemas.openxmlformats.org/officeDocument/2006/relationships/hyperlink" Target="https://www.cell.com/iscience/fulltext/S2589-0042(23)01988-0" TargetMode="External"/><Relationship Id="rId101" Type="http://schemas.openxmlformats.org/officeDocument/2006/relationships/hyperlink" Target="https://www.sciencedirect.com/science/article/pii/S2589004223019880?ssrnid=4493244&amp;dgcid=SSRN_redirect_SD" TargetMode="External"/><Relationship Id="rId100" Type="http://schemas.openxmlformats.org/officeDocument/2006/relationships/hyperlink" Target="https://www.ebi.ac.uk/ena/browser/view/PRJEB63184" TargetMode="External"/><Relationship Id="rId31" Type="http://schemas.openxmlformats.org/officeDocument/2006/relationships/hyperlink" Target="https://doi.org/10.1126/science.aay6826" TargetMode="External"/><Relationship Id="rId30" Type="http://schemas.openxmlformats.org/officeDocument/2006/relationships/hyperlink" Target="https://www.nature.com/articles/s41559-019-0871-9" TargetMode="External"/><Relationship Id="rId33" Type="http://schemas.openxmlformats.org/officeDocument/2006/relationships/hyperlink" Target="https://www.ebi.ac.uk/ena/browser/view/PRJEB32566" TargetMode="External"/><Relationship Id="rId32" Type="http://schemas.openxmlformats.org/officeDocument/2006/relationships/hyperlink" Target="https://www.ebi.ac.uk/ena/browser/view/PRJEB32566" TargetMode="External"/><Relationship Id="rId35" Type="http://schemas.openxmlformats.org/officeDocument/2006/relationships/hyperlink" Target="https://doi.org/10.1038/s41467-020-14523-6" TargetMode="External"/><Relationship Id="rId34" Type="http://schemas.openxmlformats.org/officeDocument/2006/relationships/hyperlink" Target="https://www.science.org/doi/10.1126/science.aay6826" TargetMode="External"/><Relationship Id="rId37" Type="http://schemas.openxmlformats.org/officeDocument/2006/relationships/hyperlink" Target="https://www.ebi.ac.uk/ena/browser/view/PRJEB35094" TargetMode="External"/><Relationship Id="rId36" Type="http://schemas.openxmlformats.org/officeDocument/2006/relationships/hyperlink" Target="https://www.ebi.ac.uk/ena/browser/view/PRJEB35094" TargetMode="External"/><Relationship Id="rId39" Type="http://schemas.openxmlformats.org/officeDocument/2006/relationships/hyperlink" Target="https://doi.org/10.1038/s41586-020-2378-6" TargetMode="External"/><Relationship Id="rId38" Type="http://schemas.openxmlformats.org/officeDocument/2006/relationships/hyperlink" Target="https://www.nature.com/articles/s41467-020-14523-6" TargetMode="External"/><Relationship Id="rId20" Type="http://schemas.openxmlformats.org/officeDocument/2006/relationships/hyperlink" Target="https://www.nature.com/articles/nature25778" TargetMode="External"/><Relationship Id="rId22" Type="http://schemas.openxmlformats.org/officeDocument/2006/relationships/hyperlink" Target="https://www.ebi.ac.uk/ena/browser/view/PRJEB23635" TargetMode="External"/><Relationship Id="rId21" Type="http://schemas.openxmlformats.org/officeDocument/2006/relationships/hyperlink" Target="https://doi.org/10.1038/nature25738" TargetMode="External"/><Relationship Id="rId24" Type="http://schemas.openxmlformats.org/officeDocument/2006/relationships/hyperlink" Target="https://www.nature.com/articles/nature25738" TargetMode="External"/><Relationship Id="rId23" Type="http://schemas.openxmlformats.org/officeDocument/2006/relationships/hyperlink" Target="https://www.ebi.ac.uk/ena/browser/view/PRJEB23635" TargetMode="External"/><Relationship Id="rId129" Type="http://schemas.openxmlformats.org/officeDocument/2006/relationships/drawing" Target="../drawings/drawing2.xml"/><Relationship Id="rId128" Type="http://schemas.openxmlformats.org/officeDocument/2006/relationships/hyperlink" Target="https://www.biorxiv.org/content/10.1101/2024.04.17.589600v1" TargetMode="External"/><Relationship Id="rId127" Type="http://schemas.openxmlformats.org/officeDocument/2006/relationships/hyperlink" Target="https://www.ebi.ac.uk/ena/browser/view/PRJEB81468" TargetMode="External"/><Relationship Id="rId126" Type="http://schemas.openxmlformats.org/officeDocument/2006/relationships/hyperlink" Target="https://www.ebi.ac.uk/ena/browser/view/PRJEB81468" TargetMode="External"/><Relationship Id="rId26" Type="http://schemas.openxmlformats.org/officeDocument/2006/relationships/hyperlink" Target="https://openscience.ub.uni-mainz.de/handle/20.500.12030/3114" TargetMode="External"/><Relationship Id="rId121" Type="http://schemas.openxmlformats.org/officeDocument/2006/relationships/hyperlink" Target="https://www.ebi.ac.uk/ena/browser/view/PRJEB77116" TargetMode="External"/><Relationship Id="rId25" Type="http://schemas.openxmlformats.org/officeDocument/2006/relationships/hyperlink" Target="http://doi.org/10.25358/openscience-3112" TargetMode="External"/><Relationship Id="rId120" Type="http://schemas.openxmlformats.org/officeDocument/2006/relationships/hyperlink" Target="https://doi.org/10.1186/s13059-024-03430-4" TargetMode="External"/><Relationship Id="rId28" Type="http://schemas.openxmlformats.org/officeDocument/2006/relationships/hyperlink" Target="https://www.ebi.ac.uk/ena/browser/view/PRJEB31249" TargetMode="External"/><Relationship Id="rId27" Type="http://schemas.openxmlformats.org/officeDocument/2006/relationships/hyperlink" Target="https://doi.org/10.1038/s41559-019-0871-9" TargetMode="External"/><Relationship Id="rId125" Type="http://schemas.openxmlformats.org/officeDocument/2006/relationships/hyperlink" Target="https://doi.org/10.1101/2024.04.17.589600" TargetMode="External"/><Relationship Id="rId29" Type="http://schemas.openxmlformats.org/officeDocument/2006/relationships/hyperlink" Target="https://www.ebi.ac.uk/ena/browser/view/PRJEB31249" TargetMode="External"/><Relationship Id="rId124" Type="http://schemas.openxmlformats.org/officeDocument/2006/relationships/hyperlink" Target="https://link.springer.com/article/10.1186/s13059-024-03430-4" TargetMode="External"/><Relationship Id="rId123" Type="http://schemas.openxmlformats.org/officeDocument/2006/relationships/hyperlink" Target="https://genomebiology.biomedcentral.com/articles/10.1186/s13059-024-03430-4" TargetMode="External"/><Relationship Id="rId122" Type="http://schemas.openxmlformats.org/officeDocument/2006/relationships/hyperlink" Target="https://www.ebi.ac.uk/ena/browser/view/PRJEB77116" TargetMode="External"/><Relationship Id="rId95" Type="http://schemas.openxmlformats.org/officeDocument/2006/relationships/hyperlink" Target="https://www.ebi.ac.uk/ena/browser/view/PRJEB59976" TargetMode="External"/><Relationship Id="rId94" Type="http://schemas.openxmlformats.org/officeDocument/2006/relationships/hyperlink" Target="https://doi.org/10.1101/2023.03.03.531048" TargetMode="External"/><Relationship Id="rId97" Type="http://schemas.openxmlformats.org/officeDocument/2006/relationships/hyperlink" Target="https://www.biorxiv.org/content/10.1101/2023.03.03.531048v1?fbclid=IwAR1nxVsmiUWAW1YI8PZ2zuoStm06BXVWAoKHashJdvoGJ2O1x1EI4bygYLE" TargetMode="External"/><Relationship Id="rId96" Type="http://schemas.openxmlformats.org/officeDocument/2006/relationships/hyperlink" Target="https://www.ebi.ac.uk/ena/browser/view/PRJEB59976" TargetMode="External"/><Relationship Id="rId11" Type="http://schemas.openxmlformats.org/officeDocument/2006/relationships/hyperlink" Target="http://dx.doi.org/10.53846/goediss-6152" TargetMode="External"/><Relationship Id="rId99" Type="http://schemas.openxmlformats.org/officeDocument/2006/relationships/hyperlink" Target="https://www.ebi.ac.uk/ena/browser/view/PRJEB63184" TargetMode="External"/><Relationship Id="rId10" Type="http://schemas.openxmlformats.org/officeDocument/2006/relationships/hyperlink" Target="https://www.nature.com/articles/nature14317" TargetMode="External"/><Relationship Id="rId98" Type="http://schemas.openxmlformats.org/officeDocument/2006/relationships/hyperlink" Target="https://doi.org/10.1016/j.isci.2023.107911" TargetMode="External"/><Relationship Id="rId13" Type="http://schemas.openxmlformats.org/officeDocument/2006/relationships/hyperlink" Target="https://doi.org/10.1038/nature24476" TargetMode="External"/><Relationship Id="rId12" Type="http://schemas.openxmlformats.org/officeDocument/2006/relationships/hyperlink" Target="https://ediss.uni-goettingen.de/handle/11858/00-1735-0000-002B-7D55-C" TargetMode="External"/><Relationship Id="rId91" Type="http://schemas.openxmlformats.org/officeDocument/2006/relationships/hyperlink" Target="https://www.ebi.ac.uk/ena/browser/view/PRJEB59598" TargetMode="External"/><Relationship Id="rId90" Type="http://schemas.openxmlformats.org/officeDocument/2006/relationships/hyperlink" Target="https://doi.org/10.1038/s42003-023-05131-3" TargetMode="External"/><Relationship Id="rId93" Type="http://schemas.openxmlformats.org/officeDocument/2006/relationships/hyperlink" Target="https://www.nature.com/articles/s42003-023-05131-3" TargetMode="External"/><Relationship Id="rId92" Type="http://schemas.openxmlformats.org/officeDocument/2006/relationships/hyperlink" Target="https://www.ebi.ac.uk/ena/browser/view/PRJEB59598" TargetMode="External"/><Relationship Id="rId118" Type="http://schemas.openxmlformats.org/officeDocument/2006/relationships/hyperlink" Target="https://www.ebi.ac.uk/ena/browser/view/PRJEB73566" TargetMode="External"/><Relationship Id="rId117" Type="http://schemas.openxmlformats.org/officeDocument/2006/relationships/hyperlink" Target="https://www.ebi.ac.uk/ena/browser/view/PRJEB73566" TargetMode="External"/><Relationship Id="rId116" Type="http://schemas.openxmlformats.org/officeDocument/2006/relationships/hyperlink" Target="https://doi.org/10.1038/s41562-024-01888-7" TargetMode="External"/><Relationship Id="rId115" Type="http://schemas.openxmlformats.org/officeDocument/2006/relationships/hyperlink" Target="https://www.nature.com/articles/s41586-023-06862-3" TargetMode="External"/><Relationship Id="rId119" Type="http://schemas.openxmlformats.org/officeDocument/2006/relationships/hyperlink" Target="https://www.nature.com/articles/s41562-024-01888-7" TargetMode="External"/><Relationship Id="rId15" Type="http://schemas.openxmlformats.org/officeDocument/2006/relationships/hyperlink" Target="https://www.ebi.ac.uk/ena/browser/view/PRJEB22629" TargetMode="External"/><Relationship Id="rId110" Type="http://schemas.openxmlformats.org/officeDocument/2006/relationships/hyperlink" Target="https://www.nature.com/articles/s41586-023-06865-0" TargetMode="External"/><Relationship Id="rId14" Type="http://schemas.openxmlformats.org/officeDocument/2006/relationships/hyperlink" Target="https://www.ebi.ac.uk/ena/browser/view/PRJEB22629" TargetMode="External"/><Relationship Id="rId17" Type="http://schemas.openxmlformats.org/officeDocument/2006/relationships/hyperlink" Target="https://doi.org/10.1038/nature25778" TargetMode="External"/><Relationship Id="rId16" Type="http://schemas.openxmlformats.org/officeDocument/2006/relationships/hyperlink" Target="https://www.nature.com/articles/nature24476" TargetMode="External"/><Relationship Id="rId19" Type="http://schemas.openxmlformats.org/officeDocument/2006/relationships/hyperlink" Target="https://www.ebi.ac.uk/ena/browser/view/PRJEB22652" TargetMode="External"/><Relationship Id="rId114" Type="http://schemas.openxmlformats.org/officeDocument/2006/relationships/hyperlink" Target="https://www.ebi.ac.uk/ena/browser/view/PRJEB64656" TargetMode="External"/><Relationship Id="rId18" Type="http://schemas.openxmlformats.org/officeDocument/2006/relationships/hyperlink" Target="https://www.ebi.ac.uk/ena/browser/view/PRJEB22652" TargetMode="External"/><Relationship Id="rId113" Type="http://schemas.openxmlformats.org/officeDocument/2006/relationships/hyperlink" Target="https://www.ebi.ac.uk/ena/browser/view/PRJEB64656" TargetMode="External"/><Relationship Id="rId112" Type="http://schemas.openxmlformats.org/officeDocument/2006/relationships/hyperlink" Target="https://doi.org/10.1038/s41586-023-06862-3" TargetMode="External"/><Relationship Id="rId111" Type="http://schemas.openxmlformats.org/officeDocument/2006/relationships/hyperlink" Target="https://www.biorxiv.org/content/10.1101/2022.05.04.490594v7" TargetMode="External"/><Relationship Id="rId84" Type="http://schemas.openxmlformats.org/officeDocument/2006/relationships/hyperlink" Target="https://www.ebi.ac.uk/ena/browser/view/PRJEB51862" TargetMode="External"/><Relationship Id="rId83" Type="http://schemas.openxmlformats.org/officeDocument/2006/relationships/hyperlink" Target="https://www.ebi.ac.uk/ena/browser/view/PRJEB51862" TargetMode="External"/><Relationship Id="rId86" Type="http://schemas.openxmlformats.org/officeDocument/2006/relationships/hyperlink" Target="https://doi.org/10.1038/s41467-023-40072-9" TargetMode="External"/><Relationship Id="rId85" Type="http://schemas.openxmlformats.org/officeDocument/2006/relationships/hyperlink" Target="https://www.nature.com/articles/s41586-023-05726-0" TargetMode="External"/><Relationship Id="rId88" Type="http://schemas.openxmlformats.org/officeDocument/2006/relationships/hyperlink" Target="https://www.ebi.ac.uk/ena/browser/view/PRJEB53670" TargetMode="External"/><Relationship Id="rId87" Type="http://schemas.openxmlformats.org/officeDocument/2006/relationships/hyperlink" Target="https://www.ebi.ac.uk/ena/browser/view/PRJEB53670" TargetMode="External"/><Relationship Id="rId89" Type="http://schemas.openxmlformats.org/officeDocument/2006/relationships/hyperlink" Target="https://www.nature.com/articles/s41467-023-40072-9" TargetMode="External"/><Relationship Id="rId80" Type="http://schemas.openxmlformats.org/officeDocument/2006/relationships/hyperlink" Target="https://www.ebi.ac.uk/ena/browser/view/PRJEB48333" TargetMode="External"/><Relationship Id="rId82" Type="http://schemas.openxmlformats.org/officeDocument/2006/relationships/hyperlink" Target="https://doi.org/10.1038/s41586-023-05726-0" TargetMode="External"/><Relationship Id="rId81" Type="http://schemas.openxmlformats.org/officeDocument/2006/relationships/hyperlink" Target="https://genomebiology.biomedcentral.com/articles/10.1186/s13059-023-03013-9" TargetMode="External"/><Relationship Id="rId1" Type="http://schemas.openxmlformats.org/officeDocument/2006/relationships/hyperlink" Target="http://dx.doi.org/10.53846/goediss-638" TargetMode="External"/><Relationship Id="rId2" Type="http://schemas.openxmlformats.org/officeDocument/2006/relationships/hyperlink" Target="https://ediss.uni-goettingen.de/handle/11858/00-1735-0000-0006-ABC1-8" TargetMode="External"/><Relationship Id="rId3" Type="http://schemas.openxmlformats.org/officeDocument/2006/relationships/hyperlink" Target="https://doi.org/10.1038/nature16152" TargetMode="External"/><Relationship Id="rId4" Type="http://schemas.openxmlformats.org/officeDocument/2006/relationships/hyperlink" Target="https://www.ebi.ac.uk/ena/browser/view/PRJEB11450" TargetMode="External"/><Relationship Id="rId9" Type="http://schemas.openxmlformats.org/officeDocument/2006/relationships/hyperlink" Target="https://www.ebi.ac.uk/ena/browser/view/PRJEB8448" TargetMode="External"/><Relationship Id="rId5" Type="http://schemas.openxmlformats.org/officeDocument/2006/relationships/hyperlink" Target="https://www.ebi.ac.uk/ena/browser/view/PRJEB11450" TargetMode="External"/><Relationship Id="rId6" Type="http://schemas.openxmlformats.org/officeDocument/2006/relationships/hyperlink" Target="https://www.nature.com/articles/nature16152" TargetMode="External"/><Relationship Id="rId7" Type="http://schemas.openxmlformats.org/officeDocument/2006/relationships/hyperlink" Target="https://doi.org/10.1038/nature14317" TargetMode="External"/><Relationship Id="rId8" Type="http://schemas.openxmlformats.org/officeDocument/2006/relationships/hyperlink" Target="https://www.ebi.ac.uk/ena/browser/view/PRJEB8448" TargetMode="External"/><Relationship Id="rId73" Type="http://schemas.openxmlformats.org/officeDocument/2006/relationships/hyperlink" Target="https://www.science.org/doi/10.1126/science.abm4247" TargetMode="External"/><Relationship Id="rId72" Type="http://schemas.openxmlformats.org/officeDocument/2006/relationships/hyperlink" Target="https://www.ebi.ac.uk/ena/browser/view/PRJEB54831" TargetMode="External"/><Relationship Id="rId75" Type="http://schemas.openxmlformats.org/officeDocument/2006/relationships/hyperlink" Target="https://www.ebi.ac.uk/ena/browser/view/PRJEB54899" TargetMode="External"/><Relationship Id="rId74" Type="http://schemas.openxmlformats.org/officeDocument/2006/relationships/hyperlink" Target="https://doi.org/10.1038/s41586-022-05247-2" TargetMode="External"/><Relationship Id="rId77" Type="http://schemas.openxmlformats.org/officeDocument/2006/relationships/hyperlink" Target="https://www.nature.com/articles/s41586-022-05247-2" TargetMode="External"/><Relationship Id="rId76" Type="http://schemas.openxmlformats.org/officeDocument/2006/relationships/hyperlink" Target="https://www.ebi.ac.uk/ena/browser/view/PRJEB54899" TargetMode="External"/><Relationship Id="rId79" Type="http://schemas.openxmlformats.org/officeDocument/2006/relationships/hyperlink" Target="https://www.ebi.ac.uk/ena/browser/view/PRJEB48333" TargetMode="External"/><Relationship Id="rId78" Type="http://schemas.openxmlformats.org/officeDocument/2006/relationships/hyperlink" Target="https://doi.org/10.1186/s13059-023-03013-9" TargetMode="External"/><Relationship Id="rId71" Type="http://schemas.openxmlformats.org/officeDocument/2006/relationships/hyperlink" Target="https://www.ebi.ac.uk/ena/browser/view/PRJEB54831" TargetMode="External"/><Relationship Id="rId70" Type="http://schemas.openxmlformats.org/officeDocument/2006/relationships/hyperlink" Target="https://doi.org/10.1126/science.abm4247" TargetMode="External"/><Relationship Id="rId62" Type="http://schemas.openxmlformats.org/officeDocument/2006/relationships/hyperlink" Target="https://www.ebi.ac.uk/ena/browser/view/PRJEB47916" TargetMode="External"/><Relationship Id="rId61" Type="http://schemas.openxmlformats.org/officeDocument/2006/relationships/hyperlink" Target="https://doi.org/10.1101/2022.06.24.497512" TargetMode="External"/><Relationship Id="rId64" Type="http://schemas.openxmlformats.org/officeDocument/2006/relationships/hyperlink" Target="https://www.biorxiv.org/content/10.1101/2022.06.24.497512v1.full" TargetMode="External"/><Relationship Id="rId63" Type="http://schemas.openxmlformats.org/officeDocument/2006/relationships/hyperlink" Target="https://www.ebi.ac.uk/ena/browser/view/PRJEB47916" TargetMode="External"/><Relationship Id="rId66" Type="http://schemas.openxmlformats.org/officeDocument/2006/relationships/hyperlink" Target="https://www.ebi.ac.uk/ena/browser/view/PRJEB50940" TargetMode="External"/><Relationship Id="rId65" Type="http://schemas.openxmlformats.org/officeDocument/2006/relationships/hyperlink" Target="https://doi.org/10.1016/j.isci.2022.104094" TargetMode="External"/><Relationship Id="rId68" Type="http://schemas.openxmlformats.org/officeDocument/2006/relationships/hyperlink" Target="https://www.sciencedirect.com/science/article/pii/S2589004222003649" TargetMode="External"/><Relationship Id="rId67" Type="http://schemas.openxmlformats.org/officeDocument/2006/relationships/hyperlink" Target="https://www.ebi.ac.uk/ena/browser/view/PRJEB50940" TargetMode="External"/><Relationship Id="rId60" Type="http://schemas.openxmlformats.org/officeDocument/2006/relationships/hyperlink" Target="https://www.pnas.org/doi/full/10.1073/pnas.2108001119" TargetMode="External"/><Relationship Id="rId69" Type="http://schemas.openxmlformats.org/officeDocument/2006/relationships/hyperlink" Target="https://www.cell.com/iscience/fulltext/S2589-0042(22)00364-9" TargetMode="External"/><Relationship Id="rId51" Type="http://schemas.openxmlformats.org/officeDocument/2006/relationships/hyperlink" Target="https://doi.org/10.1038/s41586-021-04287-4" TargetMode="External"/><Relationship Id="rId50" Type="http://schemas.openxmlformats.org/officeDocument/2006/relationships/hyperlink" Target="https://academic.oup.com/mbe/article/38/10/4059/6277411" TargetMode="External"/><Relationship Id="rId53" Type="http://schemas.openxmlformats.org/officeDocument/2006/relationships/hyperlink" Target="https://www.ebi.ac.uk/ena/browser/view/PRJEB47891" TargetMode="External"/><Relationship Id="rId52" Type="http://schemas.openxmlformats.org/officeDocument/2006/relationships/hyperlink" Target="https://www.ebi.ac.uk/ena/browser/view/PRJEB47891" TargetMode="External"/><Relationship Id="rId55" Type="http://schemas.openxmlformats.org/officeDocument/2006/relationships/hyperlink" Target="http://dx.doi.org/10.53846/goediss-9081" TargetMode="External"/><Relationship Id="rId54" Type="http://schemas.openxmlformats.org/officeDocument/2006/relationships/hyperlink" Target="https://www.nature.com/articles/s41586-021-04287-4" TargetMode="External"/><Relationship Id="rId57" Type="http://schemas.openxmlformats.org/officeDocument/2006/relationships/hyperlink" Target="https://doi.org/10.1073/pnas.2108001119" TargetMode="External"/><Relationship Id="rId56" Type="http://schemas.openxmlformats.org/officeDocument/2006/relationships/hyperlink" Target="https://ediss.uni-goettingen.de/handle/11858/13902" TargetMode="External"/><Relationship Id="rId59" Type="http://schemas.openxmlformats.org/officeDocument/2006/relationships/hyperlink" Target="https://www.ebi.ac.uk/ena/browser/view/PRJEB46830" TargetMode="External"/><Relationship Id="rId58" Type="http://schemas.openxmlformats.org/officeDocument/2006/relationships/hyperlink" Target="https://www.ebi.ac.uk/ena/browser/view/PRJEB46830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21.43"/>
    <col customWidth="1" min="2" max="2" width="22.29"/>
    <col customWidth="1" min="3" max="3" width="38.57"/>
    <col customWidth="1" min="4" max="4" width="16.86"/>
    <col customWidth="1" min="5" max="5" width="13.71"/>
    <col customWidth="1" min="6" max="6" width="29.86"/>
    <col customWidth="1" min="7" max="7" width="34.57"/>
    <col customWidth="1" min="8" max="8" width="14.29"/>
    <col customWidth="1" min="9" max="9" width="10.86"/>
    <col customWidth="1" min="10" max="10" width="48.43"/>
    <col customWidth="1" min="11" max="11" width="24.43"/>
    <col customWidth="1" min="12" max="12" width="21.86"/>
    <col customWidth="1" min="13" max="13" width="22.71"/>
    <col customWidth="1" min="14" max="14" width="60.0"/>
    <col customWidth="1" min="15" max="15" width="14.14"/>
    <col customWidth="1" min="16" max="16" width="24.43"/>
    <col customWidth="1" min="17" max="17" width="12.14"/>
    <col customWidth="1" min="18" max="18" width="12.57"/>
    <col customWidth="1" min="19" max="19" width="12.14"/>
    <col customWidth="1" min="20" max="20" width="13.0"/>
    <col customWidth="1" min="21" max="21" width="14.0"/>
    <col customWidth="1" min="22" max="22" width="119.14"/>
    <col customWidth="1" min="23" max="23" width="36.57"/>
    <col customWidth="1" min="24" max="24" width="10.86"/>
    <col customWidth="1" min="25" max="25" width="9.71"/>
    <col customWidth="1" min="26" max="26" width="20.29"/>
    <col customWidth="1" min="27" max="27" width="15.43"/>
    <col customWidth="1" min="28" max="28" width="13.43"/>
    <col customWidth="1" min="29" max="29" width="27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>
      <c r="A2" s="3" t="s">
        <v>29</v>
      </c>
      <c r="B2" s="4" t="s">
        <v>30</v>
      </c>
      <c r="C2" s="4" t="s">
        <v>31</v>
      </c>
      <c r="D2" s="5" t="s">
        <v>32</v>
      </c>
      <c r="E2" s="6">
        <v>2019.0</v>
      </c>
      <c r="F2" s="6" t="s">
        <v>33</v>
      </c>
      <c r="G2" s="7" t="s">
        <v>34</v>
      </c>
      <c r="H2" s="8">
        <f t="shared" ref="H2:H51" si="1">I2+70</f>
        <v>11978</v>
      </c>
      <c r="I2" s="8">
        <v>11908.0</v>
      </c>
      <c r="J2" s="9" t="s">
        <v>35</v>
      </c>
      <c r="K2" s="9" t="s">
        <v>36</v>
      </c>
      <c r="L2" s="9" t="s">
        <v>37</v>
      </c>
      <c r="M2" s="9" t="s">
        <v>38</v>
      </c>
      <c r="N2" s="5" t="s">
        <v>39</v>
      </c>
      <c r="O2" s="5" t="s">
        <v>40</v>
      </c>
      <c r="P2" s="10" t="str">
        <f t="shared" ref="P2:P4" si="2">(REPLACE(Q2,3,1,".")&amp;", "&amp;REPLACE(R2,3,1,"."))</f>
        <v>41.96, 13.54</v>
      </c>
      <c r="Q2" s="10">
        <v>41.96</v>
      </c>
      <c r="R2" s="10">
        <v>13.54</v>
      </c>
      <c r="S2" s="8" t="s">
        <v>41</v>
      </c>
      <c r="T2" s="8">
        <v>0.920676</v>
      </c>
      <c r="U2" s="11">
        <v>750119.0</v>
      </c>
      <c r="V2" s="12" t="s">
        <v>42</v>
      </c>
      <c r="W2" s="12" t="s">
        <v>42</v>
      </c>
      <c r="X2" s="13" t="s">
        <v>42</v>
      </c>
      <c r="Y2" s="13" t="s">
        <v>42</v>
      </c>
      <c r="Z2" s="11" t="s">
        <v>43</v>
      </c>
      <c r="AA2" s="8">
        <v>16000.0</v>
      </c>
      <c r="AB2" s="8">
        <f t="shared" ref="AB2:AB51" si="3">AA2-H2</f>
        <v>4022</v>
      </c>
      <c r="AC2" s="14"/>
    </row>
    <row r="3">
      <c r="A3" s="3" t="s">
        <v>44</v>
      </c>
      <c r="B3" s="4" t="s">
        <v>45</v>
      </c>
      <c r="C3" s="4"/>
      <c r="D3" s="5" t="s">
        <v>46</v>
      </c>
      <c r="E3" s="6">
        <v>2024.0</v>
      </c>
      <c r="F3" s="6" t="s">
        <v>47</v>
      </c>
      <c r="G3" s="7" t="s">
        <v>48</v>
      </c>
      <c r="H3" s="8">
        <f t="shared" si="1"/>
        <v>10535</v>
      </c>
      <c r="I3" s="8">
        <v>10465.0</v>
      </c>
      <c r="J3" s="9" t="s">
        <v>49</v>
      </c>
      <c r="K3" s="9" t="s">
        <v>50</v>
      </c>
      <c r="L3" s="9" t="s">
        <v>51</v>
      </c>
      <c r="M3" s="9" t="s">
        <v>52</v>
      </c>
      <c r="N3" s="5" t="s">
        <v>53</v>
      </c>
      <c r="O3" s="5" t="s">
        <v>54</v>
      </c>
      <c r="P3" s="10" t="str">
        <f t="shared" si="2"/>
        <v>55.404, 10.133</v>
      </c>
      <c r="Q3" s="10">
        <v>55.404</v>
      </c>
      <c r="R3" s="10">
        <v>10.133</v>
      </c>
      <c r="S3" s="8" t="s">
        <v>41</v>
      </c>
      <c r="T3" s="8"/>
      <c r="U3" s="11"/>
      <c r="V3" s="12" t="s">
        <v>42</v>
      </c>
      <c r="W3" s="12" t="s">
        <v>42</v>
      </c>
      <c r="X3" s="13" t="s">
        <v>42</v>
      </c>
      <c r="Y3" s="11" t="s">
        <v>55</v>
      </c>
      <c r="Z3" s="11" t="s">
        <v>56</v>
      </c>
      <c r="AA3" s="8">
        <v>16000.0</v>
      </c>
      <c r="AB3" s="8">
        <f t="shared" si="3"/>
        <v>5465</v>
      </c>
      <c r="AC3" s="14"/>
    </row>
    <row r="4">
      <c r="A4" s="3" t="s">
        <v>57</v>
      </c>
      <c r="B4" s="4" t="s">
        <v>58</v>
      </c>
      <c r="C4" s="4" t="s">
        <v>59</v>
      </c>
      <c r="D4" s="5" t="s">
        <v>32</v>
      </c>
      <c r="E4" s="6">
        <v>2019.0</v>
      </c>
      <c r="F4" s="6" t="s">
        <v>60</v>
      </c>
      <c r="G4" s="7" t="s">
        <v>34</v>
      </c>
      <c r="H4" s="8">
        <f t="shared" si="1"/>
        <v>10350</v>
      </c>
      <c r="I4" s="8">
        <v>10280.0</v>
      </c>
      <c r="J4" s="9" t="s">
        <v>61</v>
      </c>
      <c r="K4" s="9" t="s">
        <v>50</v>
      </c>
      <c r="L4" s="9" t="s">
        <v>62</v>
      </c>
      <c r="M4" s="9" t="s">
        <v>63</v>
      </c>
      <c r="N4" s="5" t="s">
        <v>64</v>
      </c>
      <c r="O4" s="5" t="s">
        <v>65</v>
      </c>
      <c r="P4" s="10" t="str">
        <f t="shared" si="2"/>
        <v>51.281679, -2.765746</v>
      </c>
      <c r="Q4" s="10">
        <v>51.281679</v>
      </c>
      <c r="R4" s="10">
        <v>-2.765746</v>
      </c>
      <c r="S4" s="8" t="s">
        <v>66</v>
      </c>
      <c r="T4" s="8">
        <v>2.251405</v>
      </c>
      <c r="U4" s="11">
        <v>761765.0</v>
      </c>
      <c r="V4" s="12" t="s">
        <v>67</v>
      </c>
      <c r="W4" s="13" t="s">
        <v>68</v>
      </c>
      <c r="X4" s="13" t="s">
        <v>68</v>
      </c>
      <c r="Y4" s="13" t="s">
        <v>68</v>
      </c>
      <c r="Z4" s="11" t="s">
        <v>69</v>
      </c>
      <c r="AA4" s="8">
        <v>10500.0</v>
      </c>
      <c r="AB4" s="8">
        <f t="shared" si="3"/>
        <v>150</v>
      </c>
      <c r="AC4" s="14"/>
    </row>
    <row r="5">
      <c r="A5" s="3" t="s">
        <v>70</v>
      </c>
      <c r="B5" s="4" t="s">
        <v>55</v>
      </c>
      <c r="C5" s="4"/>
      <c r="D5" s="5" t="s">
        <v>32</v>
      </c>
      <c r="E5" s="6">
        <v>2020.0</v>
      </c>
      <c r="F5" s="6" t="s">
        <v>71</v>
      </c>
      <c r="G5" s="7" t="s">
        <v>72</v>
      </c>
      <c r="H5" s="8">
        <f t="shared" si="1"/>
        <v>9120</v>
      </c>
      <c r="I5" s="8">
        <v>9050.0</v>
      </c>
      <c r="J5" s="9" t="s">
        <v>73</v>
      </c>
      <c r="K5" s="9" t="s">
        <v>50</v>
      </c>
      <c r="L5" s="9" t="s">
        <v>74</v>
      </c>
      <c r="M5" s="9" t="s">
        <v>75</v>
      </c>
      <c r="N5" s="5" t="s">
        <v>76</v>
      </c>
      <c r="O5" s="5" t="s">
        <v>77</v>
      </c>
      <c r="P5" s="10" t="str">
        <f>(REPLACE(Q5,3,1,".")&amp;", "&amp;REPLACE(R5,2,1,"."))</f>
        <v>45.77, 0.33</v>
      </c>
      <c r="Q5" s="10">
        <v>45.77</v>
      </c>
      <c r="R5" s="10">
        <v>0.33</v>
      </c>
      <c r="S5" s="8" t="s">
        <v>41</v>
      </c>
      <c r="T5" s="8">
        <v>0.115337</v>
      </c>
      <c r="U5" s="11">
        <v>128055.0</v>
      </c>
      <c r="V5" s="12" t="s">
        <v>78</v>
      </c>
      <c r="W5" s="13" t="s">
        <v>79</v>
      </c>
      <c r="X5" s="13" t="s">
        <v>55</v>
      </c>
      <c r="Y5" s="11" t="s">
        <v>55</v>
      </c>
      <c r="Z5" s="11" t="s">
        <v>80</v>
      </c>
      <c r="AA5" s="8">
        <v>12500.0</v>
      </c>
      <c r="AB5" s="8">
        <f t="shared" si="3"/>
        <v>3380</v>
      </c>
      <c r="AC5" s="14"/>
    </row>
    <row r="6">
      <c r="A6" s="3" t="s">
        <v>81</v>
      </c>
      <c r="B6" s="4" t="s">
        <v>82</v>
      </c>
      <c r="C6" s="4" t="s">
        <v>83</v>
      </c>
      <c r="D6" s="5" t="s">
        <v>84</v>
      </c>
      <c r="E6" s="6">
        <v>2018.0</v>
      </c>
      <c r="F6" s="6" t="s">
        <v>85</v>
      </c>
      <c r="G6" s="7" t="s">
        <v>86</v>
      </c>
      <c r="H6" s="8">
        <f t="shared" si="1"/>
        <v>8997</v>
      </c>
      <c r="I6" s="8">
        <v>8927.0</v>
      </c>
      <c r="J6" s="9" t="s">
        <v>87</v>
      </c>
      <c r="K6" s="9" t="s">
        <v>88</v>
      </c>
      <c r="L6" s="9" t="s">
        <v>62</v>
      </c>
      <c r="M6" s="9" t="s">
        <v>89</v>
      </c>
      <c r="N6" s="5" t="s">
        <v>90</v>
      </c>
      <c r="O6" s="5" t="s">
        <v>91</v>
      </c>
      <c r="P6" s="10" t="str">
        <f t="shared" ref="P6:P33" si="4">(REPLACE(Q6,3,1,".")&amp;", "&amp;REPLACE(R6,3,1,"."))</f>
        <v>44.626111, 22.605833</v>
      </c>
      <c r="Q6" s="10">
        <v>44.626111</v>
      </c>
      <c r="R6" s="10">
        <v>22.605833</v>
      </c>
      <c r="S6" s="8" t="s">
        <v>66</v>
      </c>
      <c r="T6" s="8">
        <v>0.326589</v>
      </c>
      <c r="U6" s="11">
        <v>321711.0</v>
      </c>
      <c r="V6" s="12" t="s">
        <v>42</v>
      </c>
      <c r="W6" s="12" t="s">
        <v>42</v>
      </c>
      <c r="X6" s="13" t="s">
        <v>42</v>
      </c>
      <c r="Y6" s="11" t="s">
        <v>55</v>
      </c>
      <c r="Z6" s="11" t="s">
        <v>92</v>
      </c>
      <c r="AA6" s="8">
        <v>16000.0</v>
      </c>
      <c r="AB6" s="8">
        <f t="shared" si="3"/>
        <v>7003</v>
      </c>
      <c r="AC6" s="14"/>
    </row>
    <row r="7">
      <c r="A7" s="3" t="s">
        <v>93</v>
      </c>
      <c r="B7" s="4" t="s">
        <v>94</v>
      </c>
      <c r="C7" s="4" t="s">
        <v>95</v>
      </c>
      <c r="D7" s="5" t="s">
        <v>96</v>
      </c>
      <c r="E7" s="6">
        <v>2018.0</v>
      </c>
      <c r="F7" s="6" t="s">
        <v>85</v>
      </c>
      <c r="G7" s="7" t="s">
        <v>97</v>
      </c>
      <c r="H7" s="8">
        <f t="shared" si="1"/>
        <v>8908</v>
      </c>
      <c r="I7" s="8">
        <v>8838.0</v>
      </c>
      <c r="J7" s="9" t="s">
        <v>98</v>
      </c>
      <c r="K7" s="9" t="s">
        <v>88</v>
      </c>
      <c r="L7" s="9" t="s">
        <v>62</v>
      </c>
      <c r="M7" s="9" t="s">
        <v>89</v>
      </c>
      <c r="N7" s="5" t="s">
        <v>99</v>
      </c>
      <c r="O7" s="5" t="s">
        <v>100</v>
      </c>
      <c r="P7" s="10" t="str">
        <f t="shared" si="4"/>
        <v>44.65, 22.3053</v>
      </c>
      <c r="Q7" s="10">
        <v>44.65</v>
      </c>
      <c r="R7" s="10">
        <v>22.3053</v>
      </c>
      <c r="S7" s="8" t="s">
        <v>66</v>
      </c>
      <c r="T7" s="8">
        <v>0.543</v>
      </c>
      <c r="U7" s="11">
        <v>469437.0</v>
      </c>
      <c r="V7" s="12" t="s">
        <v>42</v>
      </c>
      <c r="W7" s="12" t="s">
        <v>42</v>
      </c>
      <c r="X7" s="13" t="s">
        <v>42</v>
      </c>
      <c r="Y7" s="11" t="s">
        <v>55</v>
      </c>
      <c r="Z7" s="11" t="s">
        <v>101</v>
      </c>
      <c r="AA7" s="8">
        <v>16000.0</v>
      </c>
      <c r="AB7" s="8">
        <f t="shared" si="3"/>
        <v>7092</v>
      </c>
      <c r="AC7" s="14"/>
    </row>
    <row r="8">
      <c r="A8" s="3" t="s">
        <v>102</v>
      </c>
      <c r="B8" s="4" t="s">
        <v>103</v>
      </c>
      <c r="C8" s="4" t="s">
        <v>104</v>
      </c>
      <c r="D8" s="5" t="s">
        <v>32</v>
      </c>
      <c r="E8" s="6">
        <v>2018.0</v>
      </c>
      <c r="F8" s="6" t="s">
        <v>85</v>
      </c>
      <c r="G8" s="7" t="s">
        <v>97</v>
      </c>
      <c r="H8" s="8">
        <f t="shared" si="1"/>
        <v>8185</v>
      </c>
      <c r="I8" s="8">
        <v>8115.0</v>
      </c>
      <c r="J8" s="9" t="s">
        <v>105</v>
      </c>
      <c r="K8" s="9" t="s">
        <v>88</v>
      </c>
      <c r="L8" s="9" t="s">
        <v>62</v>
      </c>
      <c r="M8" s="9" t="s">
        <v>89</v>
      </c>
      <c r="N8" s="5" t="s">
        <v>99</v>
      </c>
      <c r="O8" s="5" t="s">
        <v>100</v>
      </c>
      <c r="P8" s="10" t="str">
        <f t="shared" si="4"/>
        <v>44.645, 22.3053</v>
      </c>
      <c r="Q8" s="10">
        <v>44.645</v>
      </c>
      <c r="R8" s="10">
        <v>22.3053</v>
      </c>
      <c r="S8" s="8" t="s">
        <v>66</v>
      </c>
      <c r="T8" s="8">
        <v>2.902</v>
      </c>
      <c r="U8" s="11">
        <v>834938.0</v>
      </c>
      <c r="V8" s="12" t="s">
        <v>42</v>
      </c>
      <c r="W8" s="12" t="s">
        <v>42</v>
      </c>
      <c r="X8" s="13" t="s">
        <v>42</v>
      </c>
      <c r="Y8" s="13" t="s">
        <v>42</v>
      </c>
      <c r="Z8" s="11" t="s">
        <v>106</v>
      </c>
      <c r="AA8" s="8">
        <v>16000.0</v>
      </c>
      <c r="AB8" s="8">
        <f t="shared" si="3"/>
        <v>7815</v>
      </c>
      <c r="AC8" s="14"/>
    </row>
    <row r="9">
      <c r="A9" s="3" t="s">
        <v>107</v>
      </c>
      <c r="B9" s="4" t="s">
        <v>108</v>
      </c>
      <c r="C9" s="4" t="s">
        <v>109</v>
      </c>
      <c r="D9" s="5" t="s">
        <v>32</v>
      </c>
      <c r="E9" s="6">
        <v>2023.0</v>
      </c>
      <c r="F9" s="6" t="s">
        <v>110</v>
      </c>
      <c r="G9" s="7" t="s">
        <v>86</v>
      </c>
      <c r="H9" s="8">
        <f t="shared" si="1"/>
        <v>7870</v>
      </c>
      <c r="I9" s="8">
        <v>7800.0</v>
      </c>
      <c r="J9" s="9" t="s">
        <v>111</v>
      </c>
      <c r="K9" s="9" t="s">
        <v>88</v>
      </c>
      <c r="L9" s="9" t="s">
        <v>62</v>
      </c>
      <c r="M9" s="9" t="s">
        <v>112</v>
      </c>
      <c r="N9" s="5" t="s">
        <v>113</v>
      </c>
      <c r="O9" s="5" t="s">
        <v>114</v>
      </c>
      <c r="P9" s="10" t="str">
        <f t="shared" si="4"/>
        <v>53.1289, 13.7954</v>
      </c>
      <c r="Q9" s="10">
        <v>53.1289</v>
      </c>
      <c r="R9" s="10">
        <v>13.7954</v>
      </c>
      <c r="S9" s="8" t="s">
        <v>66</v>
      </c>
      <c r="T9" s="8">
        <v>0.7618</v>
      </c>
      <c r="U9" s="11">
        <v>542964.0</v>
      </c>
      <c r="V9" s="15" t="s">
        <v>115</v>
      </c>
      <c r="W9" s="15" t="s">
        <v>116</v>
      </c>
      <c r="X9" s="16" t="s">
        <v>117</v>
      </c>
      <c r="Y9" s="11" t="s">
        <v>55</v>
      </c>
      <c r="Z9" s="11" t="s">
        <v>118</v>
      </c>
      <c r="AA9" s="8">
        <v>10000.0</v>
      </c>
      <c r="AB9" s="8">
        <f t="shared" si="3"/>
        <v>2130</v>
      </c>
      <c r="AC9" s="14"/>
    </row>
    <row r="10">
      <c r="A10" s="3" t="s">
        <v>119</v>
      </c>
      <c r="B10" s="4" t="s">
        <v>120</v>
      </c>
      <c r="C10" s="4" t="s">
        <v>121</v>
      </c>
      <c r="D10" s="5" t="s">
        <v>122</v>
      </c>
      <c r="E10" s="6">
        <v>2017.0</v>
      </c>
      <c r="F10" s="6" t="s">
        <v>123</v>
      </c>
      <c r="G10" s="7" t="s">
        <v>86</v>
      </c>
      <c r="H10" s="8">
        <f t="shared" si="1"/>
        <v>7669</v>
      </c>
      <c r="I10" s="8">
        <v>7599.0</v>
      </c>
      <c r="J10" s="9" t="s">
        <v>124</v>
      </c>
      <c r="K10" s="9" t="s">
        <v>88</v>
      </c>
      <c r="L10" s="4" t="s">
        <v>125</v>
      </c>
      <c r="M10" s="9" t="s">
        <v>126</v>
      </c>
      <c r="N10" s="5" t="s">
        <v>127</v>
      </c>
      <c r="O10" s="5" t="s">
        <v>128</v>
      </c>
      <c r="P10" s="10" t="str">
        <f t="shared" si="4"/>
        <v>47.559165, 20.721246</v>
      </c>
      <c r="Q10" s="10">
        <v>47.559165</v>
      </c>
      <c r="R10" s="10">
        <v>20.721246</v>
      </c>
      <c r="S10" s="8" t="s">
        <v>66</v>
      </c>
      <c r="T10" s="8">
        <v>0.446</v>
      </c>
      <c r="U10" s="11">
        <v>393703.0</v>
      </c>
      <c r="V10" s="12" t="s">
        <v>129</v>
      </c>
      <c r="W10" s="12" t="s">
        <v>130</v>
      </c>
      <c r="X10" s="13" t="s">
        <v>42</v>
      </c>
      <c r="Y10" s="11" t="s">
        <v>55</v>
      </c>
      <c r="Z10" s="11" t="s">
        <v>131</v>
      </c>
      <c r="AA10" s="8">
        <v>8500.0</v>
      </c>
      <c r="AB10" s="8">
        <f t="shared" si="3"/>
        <v>831</v>
      </c>
      <c r="AC10" s="14"/>
    </row>
    <row r="11">
      <c r="A11" s="3" t="s">
        <v>132</v>
      </c>
      <c r="B11" s="4" t="s">
        <v>133</v>
      </c>
      <c r="C11" s="4"/>
      <c r="D11" s="5"/>
      <c r="E11" s="8">
        <v>2024.0</v>
      </c>
      <c r="F11" s="8" t="s">
        <v>134</v>
      </c>
      <c r="G11" s="7"/>
      <c r="H11" s="8">
        <f t="shared" si="1"/>
        <v>7620</v>
      </c>
      <c r="I11" s="8">
        <v>7550.0</v>
      </c>
      <c r="J11" s="9" t="s">
        <v>135</v>
      </c>
      <c r="K11" s="9" t="s">
        <v>88</v>
      </c>
      <c r="L11" s="9" t="s">
        <v>136</v>
      </c>
      <c r="M11" s="9"/>
      <c r="N11" s="5" t="s">
        <v>137</v>
      </c>
      <c r="O11" s="5" t="s">
        <v>138</v>
      </c>
      <c r="P11" s="10" t="str">
        <f t="shared" si="4"/>
        <v>49.706971, 17.768305</v>
      </c>
      <c r="Q11" s="10">
        <v>49.706971</v>
      </c>
      <c r="R11" s="10">
        <v>17.768305</v>
      </c>
      <c r="S11" s="8" t="s">
        <v>41</v>
      </c>
      <c r="T11" s="8"/>
      <c r="U11" s="11"/>
      <c r="V11" s="12" t="s">
        <v>115</v>
      </c>
      <c r="W11" s="12" t="s">
        <v>116</v>
      </c>
      <c r="X11" s="13" t="s">
        <v>117</v>
      </c>
      <c r="Y11" s="11" t="s">
        <v>55</v>
      </c>
      <c r="Z11" s="11"/>
      <c r="AA11" s="8">
        <v>10000.0</v>
      </c>
      <c r="AB11" s="8">
        <f t="shared" si="3"/>
        <v>2380</v>
      </c>
      <c r="AC11" s="14"/>
    </row>
    <row r="12">
      <c r="A12" s="3" t="s">
        <v>139</v>
      </c>
      <c r="B12" s="4" t="s">
        <v>140</v>
      </c>
      <c r="C12" s="4" t="s">
        <v>141</v>
      </c>
      <c r="D12" s="5"/>
      <c r="E12" s="6">
        <v>2024.0</v>
      </c>
      <c r="F12" s="6" t="s">
        <v>142</v>
      </c>
      <c r="G12" s="7" t="s">
        <v>48</v>
      </c>
      <c r="H12" s="8">
        <f t="shared" si="1"/>
        <v>7577</v>
      </c>
      <c r="I12" s="8">
        <v>7507.0</v>
      </c>
      <c r="J12" s="9" t="s">
        <v>143</v>
      </c>
      <c r="K12" s="9" t="s">
        <v>144</v>
      </c>
      <c r="L12" s="9" t="s">
        <v>145</v>
      </c>
      <c r="M12" s="9" t="s">
        <v>146</v>
      </c>
      <c r="N12" s="5" t="s">
        <v>147</v>
      </c>
      <c r="O12" s="5" t="s">
        <v>148</v>
      </c>
      <c r="P12" s="10" t="str">
        <f t="shared" si="4"/>
        <v>48.1, 35.16</v>
      </c>
      <c r="Q12" s="10">
        <v>48.1</v>
      </c>
      <c r="R12" s="10">
        <v>35.16</v>
      </c>
      <c r="S12" s="8" t="s">
        <v>66</v>
      </c>
      <c r="T12" s="8"/>
      <c r="U12" s="11"/>
      <c r="V12" s="12" t="s">
        <v>129</v>
      </c>
      <c r="W12" s="12" t="s">
        <v>130</v>
      </c>
      <c r="X12" s="13" t="s">
        <v>149</v>
      </c>
      <c r="Y12" s="11" t="s">
        <v>55</v>
      </c>
      <c r="Z12" s="11" t="s">
        <v>150</v>
      </c>
      <c r="AA12" s="8">
        <v>8500.0</v>
      </c>
      <c r="AB12" s="8">
        <f t="shared" si="3"/>
        <v>923</v>
      </c>
      <c r="AC12" s="14" t="s">
        <v>151</v>
      </c>
    </row>
    <row r="13">
      <c r="A13" s="3" t="s">
        <v>152</v>
      </c>
      <c r="B13" s="4" t="s">
        <v>153</v>
      </c>
      <c r="C13" s="4">
        <v>9479.0</v>
      </c>
      <c r="D13" s="5" t="s">
        <v>32</v>
      </c>
      <c r="E13" s="6">
        <v>2023.0</v>
      </c>
      <c r="F13" s="6" t="s">
        <v>110</v>
      </c>
      <c r="G13" s="7" t="s">
        <v>86</v>
      </c>
      <c r="H13" s="8">
        <f t="shared" si="1"/>
        <v>7533</v>
      </c>
      <c r="I13" s="8">
        <v>7463.0</v>
      </c>
      <c r="J13" s="9" t="s">
        <v>154</v>
      </c>
      <c r="K13" s="9" t="s">
        <v>144</v>
      </c>
      <c r="L13" s="9" t="s">
        <v>145</v>
      </c>
      <c r="M13" s="9" t="s">
        <v>155</v>
      </c>
      <c r="N13" s="5" t="s">
        <v>156</v>
      </c>
      <c r="O13" s="5" t="s">
        <v>148</v>
      </c>
      <c r="P13" s="10" t="str">
        <f t="shared" si="4"/>
        <v>48.12, 35.09</v>
      </c>
      <c r="Q13" s="10">
        <v>48.12</v>
      </c>
      <c r="R13" s="10">
        <v>35.09</v>
      </c>
      <c r="S13" s="8" t="s">
        <v>66</v>
      </c>
      <c r="T13" s="8">
        <v>0.1815</v>
      </c>
      <c r="U13" s="11">
        <v>163305.0</v>
      </c>
      <c r="V13" s="12" t="s">
        <v>129</v>
      </c>
      <c r="W13" s="12" t="s">
        <v>130</v>
      </c>
      <c r="X13" s="13" t="s">
        <v>42</v>
      </c>
      <c r="Y13" s="11" t="s">
        <v>55</v>
      </c>
      <c r="Z13" s="11" t="s">
        <v>157</v>
      </c>
      <c r="AA13" s="8">
        <v>8500.0</v>
      </c>
      <c r="AB13" s="8">
        <f t="shared" si="3"/>
        <v>967</v>
      </c>
      <c r="AC13" s="14"/>
    </row>
    <row r="14">
      <c r="A14" s="3" t="s">
        <v>158</v>
      </c>
      <c r="B14" s="4" t="s">
        <v>159</v>
      </c>
      <c r="C14" s="4">
        <v>9496.0</v>
      </c>
      <c r="D14" s="5" t="s">
        <v>32</v>
      </c>
      <c r="E14" s="6">
        <v>2023.0</v>
      </c>
      <c r="F14" s="6" t="s">
        <v>110</v>
      </c>
      <c r="G14" s="7" t="s">
        <v>160</v>
      </c>
      <c r="H14" s="8">
        <f t="shared" si="1"/>
        <v>7533</v>
      </c>
      <c r="I14" s="8">
        <v>7463.0</v>
      </c>
      <c r="J14" s="9" t="s">
        <v>154</v>
      </c>
      <c r="K14" s="9" t="s">
        <v>144</v>
      </c>
      <c r="L14" s="9" t="s">
        <v>145</v>
      </c>
      <c r="M14" s="9" t="s">
        <v>155</v>
      </c>
      <c r="N14" s="5" t="s">
        <v>156</v>
      </c>
      <c r="O14" s="5" t="s">
        <v>148</v>
      </c>
      <c r="P14" s="10" t="str">
        <f t="shared" si="4"/>
        <v>48.12, 35.1</v>
      </c>
      <c r="Q14" s="10">
        <v>48.12</v>
      </c>
      <c r="R14" s="10">
        <v>35.1</v>
      </c>
      <c r="S14" s="8" t="s">
        <v>66</v>
      </c>
      <c r="T14" s="8">
        <v>0.7399</v>
      </c>
      <c r="U14" s="11">
        <v>540928.0</v>
      </c>
      <c r="V14" s="12" t="s">
        <v>161</v>
      </c>
      <c r="W14" s="12" t="s">
        <v>162</v>
      </c>
      <c r="X14" s="13" t="s">
        <v>79</v>
      </c>
      <c r="Y14" s="11" t="s">
        <v>55</v>
      </c>
      <c r="Z14" s="11" t="s">
        <v>163</v>
      </c>
      <c r="AA14" s="8">
        <v>7800.0</v>
      </c>
      <c r="AB14" s="8">
        <f t="shared" si="3"/>
        <v>267</v>
      </c>
      <c r="AC14" s="14"/>
    </row>
    <row r="15">
      <c r="A15" s="3" t="s">
        <v>164</v>
      </c>
      <c r="B15" s="4" t="s">
        <v>165</v>
      </c>
      <c r="C15" s="4"/>
      <c r="D15" s="5" t="s">
        <v>32</v>
      </c>
      <c r="E15" s="6">
        <v>2024.0</v>
      </c>
      <c r="F15" s="6" t="s">
        <v>47</v>
      </c>
      <c r="G15" s="7" t="s">
        <v>48</v>
      </c>
      <c r="H15" s="8">
        <f t="shared" si="1"/>
        <v>7363</v>
      </c>
      <c r="I15" s="8">
        <v>7293.0</v>
      </c>
      <c r="J15" s="9" t="s">
        <v>166</v>
      </c>
      <c r="K15" s="9" t="s">
        <v>144</v>
      </c>
      <c r="L15" s="9" t="s">
        <v>145</v>
      </c>
      <c r="M15" s="9" t="s">
        <v>146</v>
      </c>
      <c r="N15" s="5" t="s">
        <v>167</v>
      </c>
      <c r="O15" s="5" t="s">
        <v>148</v>
      </c>
      <c r="P15" s="10" t="str">
        <f t="shared" si="4"/>
        <v>47.433, 34.268</v>
      </c>
      <c r="Q15" s="10">
        <v>47.433</v>
      </c>
      <c r="R15" s="10">
        <v>34.268</v>
      </c>
      <c r="S15" s="8" t="s">
        <v>41</v>
      </c>
      <c r="T15" s="8"/>
      <c r="U15" s="11"/>
      <c r="V15" s="12" t="s">
        <v>129</v>
      </c>
      <c r="W15" s="12" t="s">
        <v>130</v>
      </c>
      <c r="X15" s="13" t="s">
        <v>149</v>
      </c>
      <c r="Y15" s="11" t="s">
        <v>55</v>
      </c>
      <c r="Z15" s="11" t="s">
        <v>168</v>
      </c>
      <c r="AA15" s="8">
        <v>8500.0</v>
      </c>
      <c r="AB15" s="8">
        <f t="shared" si="3"/>
        <v>1137</v>
      </c>
      <c r="AC15" s="14"/>
    </row>
    <row r="16">
      <c r="A16" s="3" t="s">
        <v>169</v>
      </c>
      <c r="B16" s="4" t="s">
        <v>170</v>
      </c>
      <c r="C16" s="4" t="s">
        <v>171</v>
      </c>
      <c r="D16" s="5"/>
      <c r="E16" s="6">
        <v>2023.0</v>
      </c>
      <c r="F16" s="6" t="s">
        <v>172</v>
      </c>
      <c r="G16" s="7" t="s">
        <v>48</v>
      </c>
      <c r="H16" s="8">
        <f t="shared" si="1"/>
        <v>7305</v>
      </c>
      <c r="I16" s="8">
        <v>7235.0</v>
      </c>
      <c r="J16" s="9" t="s">
        <v>173</v>
      </c>
      <c r="K16" s="9" t="s">
        <v>144</v>
      </c>
      <c r="L16" s="9" t="s">
        <v>145</v>
      </c>
      <c r="M16" s="9" t="s">
        <v>146</v>
      </c>
      <c r="N16" s="5" t="s">
        <v>147</v>
      </c>
      <c r="O16" s="5" t="s">
        <v>148</v>
      </c>
      <c r="P16" s="10" t="str">
        <f t="shared" si="4"/>
        <v>48.1, 35.14</v>
      </c>
      <c r="Q16" s="10">
        <v>48.1</v>
      </c>
      <c r="R16" s="10">
        <v>35.14</v>
      </c>
      <c r="S16" s="8" t="s">
        <v>41</v>
      </c>
      <c r="T16" s="8">
        <v>0.556079</v>
      </c>
      <c r="U16" s="11">
        <v>363948.0</v>
      </c>
      <c r="V16" s="12" t="s">
        <v>129</v>
      </c>
      <c r="W16" s="12" t="s">
        <v>130</v>
      </c>
      <c r="X16" s="13" t="s">
        <v>149</v>
      </c>
      <c r="Y16" s="11" t="s">
        <v>55</v>
      </c>
      <c r="Z16" s="11" t="s">
        <v>174</v>
      </c>
      <c r="AA16" s="8">
        <v>8500.0</v>
      </c>
      <c r="AB16" s="8">
        <f t="shared" si="3"/>
        <v>1195</v>
      </c>
      <c r="AC16" s="14"/>
    </row>
    <row r="17">
      <c r="A17" s="3" t="s">
        <v>175</v>
      </c>
      <c r="B17" s="4" t="s">
        <v>176</v>
      </c>
      <c r="C17" s="4" t="s">
        <v>177</v>
      </c>
      <c r="D17" s="5" t="s">
        <v>32</v>
      </c>
      <c r="E17" s="6">
        <v>2022.0</v>
      </c>
      <c r="F17" s="6" t="s">
        <v>178</v>
      </c>
      <c r="G17" s="7" t="s">
        <v>86</v>
      </c>
      <c r="H17" s="8">
        <f t="shared" si="1"/>
        <v>7232</v>
      </c>
      <c r="I17" s="8">
        <v>7162.0</v>
      </c>
      <c r="J17" s="9" t="s">
        <v>179</v>
      </c>
      <c r="K17" s="9" t="s">
        <v>180</v>
      </c>
      <c r="L17" s="9" t="s">
        <v>181</v>
      </c>
      <c r="M17" s="9" t="s">
        <v>182</v>
      </c>
      <c r="N17" s="5" t="s">
        <v>183</v>
      </c>
      <c r="O17" s="5" t="s">
        <v>91</v>
      </c>
      <c r="P17" s="10" t="str">
        <f t="shared" si="4"/>
        <v>47.7467, 22.395</v>
      </c>
      <c r="Q17" s="10">
        <v>47.7467</v>
      </c>
      <c r="R17" s="10">
        <v>22.395</v>
      </c>
      <c r="S17" s="8" t="s">
        <v>66</v>
      </c>
      <c r="T17" s="8">
        <v>4.457307</v>
      </c>
      <c r="U17" s="11">
        <v>867463.0</v>
      </c>
      <c r="V17" s="12" t="s">
        <v>129</v>
      </c>
      <c r="W17" s="12" t="s">
        <v>130</v>
      </c>
      <c r="X17" s="13" t="s">
        <v>149</v>
      </c>
      <c r="Y17" s="11" t="s">
        <v>55</v>
      </c>
      <c r="Z17" s="11" t="s">
        <v>184</v>
      </c>
      <c r="AA17" s="8">
        <v>8500.0</v>
      </c>
      <c r="AB17" s="8">
        <f t="shared" si="3"/>
        <v>1268</v>
      </c>
      <c r="AC17" s="14"/>
    </row>
    <row r="18">
      <c r="A18" s="3" t="s">
        <v>185</v>
      </c>
      <c r="B18" s="4" t="s">
        <v>186</v>
      </c>
      <c r="C18" s="4" t="s">
        <v>187</v>
      </c>
      <c r="D18" s="5" t="s">
        <v>32</v>
      </c>
      <c r="E18" s="6">
        <v>2024.0</v>
      </c>
      <c r="F18" s="6" t="s">
        <v>188</v>
      </c>
      <c r="G18" s="7" t="s">
        <v>48</v>
      </c>
      <c r="H18" s="8">
        <f t="shared" si="1"/>
        <v>7195</v>
      </c>
      <c r="I18" s="8">
        <v>7125.0</v>
      </c>
      <c r="J18" s="9" t="s">
        <v>189</v>
      </c>
      <c r="K18" s="9" t="s">
        <v>144</v>
      </c>
      <c r="L18" s="9"/>
      <c r="M18" s="9" t="s">
        <v>190</v>
      </c>
      <c r="N18" s="5" t="s">
        <v>191</v>
      </c>
      <c r="O18" s="5" t="s">
        <v>128</v>
      </c>
      <c r="P18" s="10" t="str">
        <f t="shared" si="4"/>
        <v>47.74, 20.41</v>
      </c>
      <c r="Q18" s="10">
        <v>47.74</v>
      </c>
      <c r="R18" s="10">
        <v>20.41</v>
      </c>
      <c r="S18" s="8" t="s">
        <v>66</v>
      </c>
      <c r="T18" s="8">
        <v>4.409935</v>
      </c>
      <c r="U18" s="11">
        <v>802048.0</v>
      </c>
      <c r="V18" s="12" t="s">
        <v>129</v>
      </c>
      <c r="W18" s="12" t="s">
        <v>130</v>
      </c>
      <c r="X18" s="13" t="s">
        <v>149</v>
      </c>
      <c r="Y18" s="11" t="s">
        <v>55</v>
      </c>
      <c r="Z18" s="11" t="s">
        <v>184</v>
      </c>
      <c r="AA18" s="8">
        <v>8500.0</v>
      </c>
      <c r="AB18" s="8">
        <f t="shared" si="3"/>
        <v>1305</v>
      </c>
      <c r="AC18" s="14"/>
    </row>
    <row r="19">
      <c r="A19" s="3" t="s">
        <v>192</v>
      </c>
      <c r="B19" s="4" t="s">
        <v>193</v>
      </c>
      <c r="C19" s="4" t="s">
        <v>141</v>
      </c>
      <c r="D19" s="5"/>
      <c r="E19" s="6">
        <v>2023.0</v>
      </c>
      <c r="F19" s="6" t="s">
        <v>172</v>
      </c>
      <c r="G19" s="7" t="s">
        <v>48</v>
      </c>
      <c r="H19" s="8">
        <f t="shared" si="1"/>
        <v>7126</v>
      </c>
      <c r="I19" s="8">
        <v>7056.0</v>
      </c>
      <c r="J19" s="9" t="s">
        <v>194</v>
      </c>
      <c r="K19" s="9" t="s">
        <v>144</v>
      </c>
      <c r="L19" s="9" t="s">
        <v>145</v>
      </c>
      <c r="M19" s="9" t="s">
        <v>146</v>
      </c>
      <c r="N19" s="5" t="s">
        <v>147</v>
      </c>
      <c r="O19" s="5" t="s">
        <v>148</v>
      </c>
      <c r="P19" s="10" t="str">
        <f t="shared" si="4"/>
        <v>48.1, 35.15</v>
      </c>
      <c r="Q19" s="10">
        <v>48.1</v>
      </c>
      <c r="R19" s="10">
        <v>35.15</v>
      </c>
      <c r="S19" s="8" t="s">
        <v>41</v>
      </c>
      <c r="T19" s="8">
        <v>0.4086040000000001</v>
      </c>
      <c r="U19" s="11">
        <v>259392.0</v>
      </c>
      <c r="V19" s="12" t="s">
        <v>129</v>
      </c>
      <c r="W19" s="12" t="s">
        <v>130</v>
      </c>
      <c r="X19" s="13" t="s">
        <v>149</v>
      </c>
      <c r="Y19" s="11" t="s">
        <v>55</v>
      </c>
      <c r="Z19" s="11" t="s">
        <v>150</v>
      </c>
      <c r="AA19" s="8">
        <v>8500.0</v>
      </c>
      <c r="AB19" s="8">
        <f t="shared" si="3"/>
        <v>1374</v>
      </c>
      <c r="AC19" s="14"/>
    </row>
    <row r="20">
      <c r="A20" s="3" t="s">
        <v>195</v>
      </c>
      <c r="B20" s="4" t="s">
        <v>196</v>
      </c>
      <c r="C20" s="17" t="s">
        <v>197</v>
      </c>
      <c r="D20" s="5"/>
      <c r="E20" s="6">
        <v>2023.0</v>
      </c>
      <c r="F20" s="6" t="s">
        <v>172</v>
      </c>
      <c r="G20" s="7" t="s">
        <v>48</v>
      </c>
      <c r="H20" s="8">
        <f t="shared" si="1"/>
        <v>7123</v>
      </c>
      <c r="I20" s="8">
        <v>7053.0</v>
      </c>
      <c r="J20" s="9" t="s">
        <v>198</v>
      </c>
      <c r="K20" s="9" t="s">
        <v>144</v>
      </c>
      <c r="L20" s="9" t="s">
        <v>145</v>
      </c>
      <c r="M20" s="9" t="s">
        <v>146</v>
      </c>
      <c r="N20" s="5" t="s">
        <v>147</v>
      </c>
      <c r="O20" s="5" t="s">
        <v>148</v>
      </c>
      <c r="P20" s="10" t="str">
        <f t="shared" si="4"/>
        <v>48.1, 35.13</v>
      </c>
      <c r="Q20" s="10">
        <v>48.1</v>
      </c>
      <c r="R20" s="10">
        <v>35.13</v>
      </c>
      <c r="S20" s="8" t="s">
        <v>41</v>
      </c>
      <c r="T20" s="8">
        <v>0.179795</v>
      </c>
      <c r="U20" s="11">
        <v>113849.0</v>
      </c>
      <c r="V20" s="12" t="s">
        <v>161</v>
      </c>
      <c r="W20" s="12" t="s">
        <v>162</v>
      </c>
      <c r="X20" s="13" t="s">
        <v>149</v>
      </c>
      <c r="Y20" s="11" t="s">
        <v>55</v>
      </c>
      <c r="Z20" s="11" t="s">
        <v>174</v>
      </c>
      <c r="AA20" s="8">
        <v>7800.0</v>
      </c>
      <c r="AB20" s="8">
        <f t="shared" si="3"/>
        <v>677</v>
      </c>
      <c r="AC20" s="14"/>
    </row>
    <row r="21">
      <c r="A21" s="3" t="s">
        <v>199</v>
      </c>
      <c r="B21" s="4" t="s">
        <v>200</v>
      </c>
      <c r="C21" s="4"/>
      <c r="D21" s="5" t="s">
        <v>32</v>
      </c>
      <c r="E21" s="6">
        <v>2024.0</v>
      </c>
      <c r="F21" s="6" t="s">
        <v>47</v>
      </c>
      <c r="G21" s="7" t="s">
        <v>48</v>
      </c>
      <c r="H21" s="8">
        <f t="shared" si="1"/>
        <v>7040</v>
      </c>
      <c r="I21" s="8">
        <v>6970.0</v>
      </c>
      <c r="J21" s="9" t="s">
        <v>201</v>
      </c>
      <c r="K21" s="9" t="s">
        <v>144</v>
      </c>
      <c r="L21" s="9" t="s">
        <v>145</v>
      </c>
      <c r="M21" s="9" t="s">
        <v>146</v>
      </c>
      <c r="N21" s="5" t="s">
        <v>156</v>
      </c>
      <c r="O21" s="5" t="s">
        <v>148</v>
      </c>
      <c r="P21" s="10" t="str">
        <f t="shared" si="4"/>
        <v>48.125, 35.09</v>
      </c>
      <c r="Q21" s="10">
        <v>48.125</v>
      </c>
      <c r="R21" s="10">
        <v>35.09</v>
      </c>
      <c r="S21" s="8" t="s">
        <v>41</v>
      </c>
      <c r="T21" s="8"/>
      <c r="U21" s="11"/>
      <c r="V21" s="12" t="s">
        <v>129</v>
      </c>
      <c r="W21" s="12" t="s">
        <v>130</v>
      </c>
      <c r="X21" s="13" t="s">
        <v>149</v>
      </c>
      <c r="Y21" s="11" t="s">
        <v>55</v>
      </c>
      <c r="Z21" s="11" t="s">
        <v>202</v>
      </c>
      <c r="AA21" s="8">
        <v>8500.0</v>
      </c>
      <c r="AB21" s="8">
        <f t="shared" si="3"/>
        <v>1460</v>
      </c>
      <c r="AC21" s="14"/>
    </row>
    <row r="22">
      <c r="A22" s="3" t="s">
        <v>203</v>
      </c>
      <c r="B22" s="4" t="s">
        <v>204</v>
      </c>
      <c r="C22" s="4"/>
      <c r="D22" s="5" t="s">
        <v>32</v>
      </c>
      <c r="E22" s="6">
        <v>2024.0</v>
      </c>
      <c r="F22" s="6" t="s">
        <v>47</v>
      </c>
      <c r="G22" s="7" t="s">
        <v>48</v>
      </c>
      <c r="H22" s="8">
        <f t="shared" si="1"/>
        <v>6912</v>
      </c>
      <c r="I22" s="8">
        <v>6842.0</v>
      </c>
      <c r="J22" s="9" t="s">
        <v>205</v>
      </c>
      <c r="K22" s="9" t="s">
        <v>144</v>
      </c>
      <c r="L22" s="9" t="s">
        <v>145</v>
      </c>
      <c r="M22" s="9" t="s">
        <v>146</v>
      </c>
      <c r="N22" s="5" t="s">
        <v>156</v>
      </c>
      <c r="O22" s="5" t="s">
        <v>148</v>
      </c>
      <c r="P22" s="10" t="str">
        <f t="shared" si="4"/>
        <v>48.125, 35.1</v>
      </c>
      <c r="Q22" s="10">
        <v>48.125</v>
      </c>
      <c r="R22" s="10">
        <v>35.1</v>
      </c>
      <c r="S22" s="8" t="s">
        <v>41</v>
      </c>
      <c r="T22" s="8"/>
      <c r="U22" s="11"/>
      <c r="V22" s="12" t="s">
        <v>129</v>
      </c>
      <c r="W22" s="12" t="s">
        <v>130</v>
      </c>
      <c r="X22" s="13" t="s">
        <v>149</v>
      </c>
      <c r="Y22" s="11" t="s">
        <v>55</v>
      </c>
      <c r="Z22" s="11" t="s">
        <v>206</v>
      </c>
      <c r="AA22" s="8">
        <v>8500.0</v>
      </c>
      <c r="AB22" s="8">
        <f t="shared" si="3"/>
        <v>1588</v>
      </c>
      <c r="AC22" s="14"/>
    </row>
    <row r="23">
      <c r="A23" s="3" t="s">
        <v>207</v>
      </c>
      <c r="B23" s="4" t="s">
        <v>208</v>
      </c>
      <c r="C23" s="4"/>
      <c r="D23" s="5" t="s">
        <v>32</v>
      </c>
      <c r="E23" s="6">
        <v>2024.0</v>
      </c>
      <c r="F23" s="6" t="s">
        <v>47</v>
      </c>
      <c r="G23" s="7" t="s">
        <v>48</v>
      </c>
      <c r="H23" s="8">
        <f t="shared" si="1"/>
        <v>6798</v>
      </c>
      <c r="I23" s="8">
        <v>6728.0</v>
      </c>
      <c r="J23" s="9" t="s">
        <v>209</v>
      </c>
      <c r="K23" s="9" t="s">
        <v>88</v>
      </c>
      <c r="L23" s="9" t="s">
        <v>210</v>
      </c>
      <c r="M23" s="9" t="s">
        <v>52</v>
      </c>
      <c r="N23" s="5" t="s">
        <v>211</v>
      </c>
      <c r="O23" s="5" t="s">
        <v>54</v>
      </c>
      <c r="P23" s="10" t="str">
        <f t="shared" si="4"/>
        <v>55.853, 12.559</v>
      </c>
      <c r="Q23" s="10">
        <v>55.853</v>
      </c>
      <c r="R23" s="10">
        <v>12.559</v>
      </c>
      <c r="S23" s="8" t="s">
        <v>41</v>
      </c>
      <c r="T23" s="8"/>
      <c r="U23" s="11"/>
      <c r="V23" s="12" t="s">
        <v>67</v>
      </c>
      <c r="W23" s="13" t="s">
        <v>68</v>
      </c>
      <c r="X23" s="13" t="s">
        <v>68</v>
      </c>
      <c r="Y23" s="11" t="s">
        <v>55</v>
      </c>
      <c r="Z23" s="11" t="s">
        <v>212</v>
      </c>
      <c r="AA23" s="8">
        <v>10500.0</v>
      </c>
      <c r="AB23" s="8">
        <f t="shared" si="3"/>
        <v>3702</v>
      </c>
      <c r="AC23" s="14"/>
    </row>
    <row r="24">
      <c r="A24" s="3" t="s">
        <v>213</v>
      </c>
      <c r="B24" s="4" t="s">
        <v>214</v>
      </c>
      <c r="C24" s="4"/>
      <c r="D24" s="5" t="s">
        <v>46</v>
      </c>
      <c r="E24" s="8">
        <v>2022.0</v>
      </c>
      <c r="F24" s="8" t="s">
        <v>215</v>
      </c>
      <c r="G24" s="7"/>
      <c r="H24" s="8">
        <f t="shared" si="1"/>
        <v>6790</v>
      </c>
      <c r="I24" s="8">
        <v>6720.0</v>
      </c>
      <c r="J24" s="9" t="s">
        <v>216</v>
      </c>
      <c r="K24" s="9" t="s">
        <v>88</v>
      </c>
      <c r="L24" s="9" t="s">
        <v>62</v>
      </c>
      <c r="M24" s="9"/>
      <c r="N24" s="5" t="s">
        <v>217</v>
      </c>
      <c r="O24" s="5" t="s">
        <v>114</v>
      </c>
      <c r="P24" s="10" t="str">
        <f t="shared" si="4"/>
        <v>53.0125005, 14.2234701</v>
      </c>
      <c r="Q24" s="10">
        <v>53.0125005</v>
      </c>
      <c r="R24" s="10">
        <v>14.2234701</v>
      </c>
      <c r="S24" s="8"/>
      <c r="T24" s="8"/>
      <c r="U24" s="11"/>
      <c r="V24" s="12" t="s">
        <v>78</v>
      </c>
      <c r="W24" s="13" t="s">
        <v>79</v>
      </c>
      <c r="X24" s="13" t="s">
        <v>79</v>
      </c>
      <c r="Y24" s="11" t="s">
        <v>55</v>
      </c>
      <c r="Z24" s="11"/>
      <c r="AA24" s="8">
        <v>12500.0</v>
      </c>
      <c r="AB24" s="8">
        <f t="shared" si="3"/>
        <v>5710</v>
      </c>
      <c r="AC24" s="14"/>
    </row>
    <row r="25">
      <c r="A25" s="3" t="s">
        <v>218</v>
      </c>
      <c r="B25" s="4" t="s">
        <v>219</v>
      </c>
      <c r="C25" s="4"/>
      <c r="D25" s="5" t="s">
        <v>32</v>
      </c>
      <c r="E25" s="6">
        <v>2024.0</v>
      </c>
      <c r="F25" s="6" t="s">
        <v>47</v>
      </c>
      <c r="G25" s="7" t="s">
        <v>48</v>
      </c>
      <c r="H25" s="8">
        <f t="shared" si="1"/>
        <v>6693</v>
      </c>
      <c r="I25" s="8">
        <v>6623.0</v>
      </c>
      <c r="J25" s="9" t="s">
        <v>220</v>
      </c>
      <c r="K25" s="9" t="s">
        <v>144</v>
      </c>
      <c r="L25" s="9" t="s">
        <v>145</v>
      </c>
      <c r="M25" s="9" t="s">
        <v>146</v>
      </c>
      <c r="N25" s="5" t="s">
        <v>221</v>
      </c>
      <c r="O25" s="5" t="s">
        <v>148</v>
      </c>
      <c r="P25" s="10" t="str">
        <f t="shared" si="4"/>
        <v>48.132, 35.08</v>
      </c>
      <c r="Q25" s="10">
        <v>48.132</v>
      </c>
      <c r="R25" s="10">
        <v>35.08</v>
      </c>
      <c r="S25" s="8" t="s">
        <v>41</v>
      </c>
      <c r="T25" s="8"/>
      <c r="U25" s="11"/>
      <c r="V25" s="12" t="s">
        <v>129</v>
      </c>
      <c r="W25" s="12" t="s">
        <v>130</v>
      </c>
      <c r="X25" s="13" t="s">
        <v>149</v>
      </c>
      <c r="Y25" s="11" t="s">
        <v>55</v>
      </c>
      <c r="Z25" s="11" t="s">
        <v>222</v>
      </c>
      <c r="AA25" s="8">
        <v>8500.0</v>
      </c>
      <c r="AB25" s="8">
        <f t="shared" si="3"/>
        <v>1807</v>
      </c>
      <c r="AC25" s="14"/>
    </row>
    <row r="26">
      <c r="A26" s="3" t="s">
        <v>223</v>
      </c>
      <c r="B26" s="4" t="s">
        <v>224</v>
      </c>
      <c r="C26" s="4"/>
      <c r="D26" s="5" t="s">
        <v>32</v>
      </c>
      <c r="E26" s="6">
        <v>2024.0</v>
      </c>
      <c r="F26" s="6" t="s">
        <v>47</v>
      </c>
      <c r="G26" s="7" t="s">
        <v>48</v>
      </c>
      <c r="H26" s="8">
        <f t="shared" si="1"/>
        <v>6686</v>
      </c>
      <c r="I26" s="8">
        <v>6616.0</v>
      </c>
      <c r="J26" s="9" t="s">
        <v>225</v>
      </c>
      <c r="K26" s="9" t="s">
        <v>144</v>
      </c>
      <c r="L26" s="9" t="s">
        <v>145</v>
      </c>
      <c r="M26" s="9" t="s">
        <v>146</v>
      </c>
      <c r="N26" s="5" t="s">
        <v>221</v>
      </c>
      <c r="O26" s="5" t="s">
        <v>148</v>
      </c>
      <c r="P26" s="10" t="str">
        <f t="shared" si="4"/>
        <v>48.132, 35.09</v>
      </c>
      <c r="Q26" s="10">
        <v>48.132</v>
      </c>
      <c r="R26" s="10">
        <v>35.09</v>
      </c>
      <c r="S26" s="8" t="s">
        <v>41</v>
      </c>
      <c r="T26" s="8"/>
      <c r="U26" s="11"/>
      <c r="V26" s="12" t="s">
        <v>161</v>
      </c>
      <c r="W26" s="12" t="s">
        <v>162</v>
      </c>
      <c r="X26" s="13" t="s">
        <v>226</v>
      </c>
      <c r="Y26" s="11" t="s">
        <v>55</v>
      </c>
      <c r="Z26" s="11" t="s">
        <v>69</v>
      </c>
      <c r="AA26" s="8">
        <v>7800.0</v>
      </c>
      <c r="AB26" s="8">
        <f t="shared" si="3"/>
        <v>1114</v>
      </c>
      <c r="AC26" s="14"/>
    </row>
    <row r="27">
      <c r="A27" s="3" t="s">
        <v>227</v>
      </c>
      <c r="B27" s="4" t="s">
        <v>228</v>
      </c>
      <c r="C27" s="4" t="s">
        <v>229</v>
      </c>
      <c r="D27" s="5"/>
      <c r="E27" s="6">
        <v>2023.0</v>
      </c>
      <c r="F27" s="6" t="s">
        <v>172</v>
      </c>
      <c r="G27" s="7" t="s">
        <v>48</v>
      </c>
      <c r="H27" s="8">
        <f t="shared" si="1"/>
        <v>6592</v>
      </c>
      <c r="I27" s="8">
        <v>6522.0</v>
      </c>
      <c r="J27" s="9" t="s">
        <v>230</v>
      </c>
      <c r="K27" s="9" t="s">
        <v>231</v>
      </c>
      <c r="L27" s="9" t="s">
        <v>232</v>
      </c>
      <c r="M27" s="9"/>
      <c r="N27" s="5" t="s">
        <v>233</v>
      </c>
      <c r="O27" s="5" t="s">
        <v>148</v>
      </c>
      <c r="P27" s="10" t="str">
        <f t="shared" si="4"/>
        <v>48.27, 35.15</v>
      </c>
      <c r="Q27" s="10">
        <v>48.27</v>
      </c>
      <c r="R27" s="10">
        <v>35.15</v>
      </c>
      <c r="S27" s="8" t="s">
        <v>41</v>
      </c>
      <c r="T27" s="8">
        <v>0.0600044</v>
      </c>
      <c r="U27" s="11">
        <v>31812.0</v>
      </c>
      <c r="V27" s="12" t="s">
        <v>129</v>
      </c>
      <c r="W27" s="12" t="s">
        <v>130</v>
      </c>
      <c r="X27" s="12" t="s">
        <v>42</v>
      </c>
      <c r="Y27" s="11" t="s">
        <v>55</v>
      </c>
      <c r="Z27" s="11" t="s">
        <v>131</v>
      </c>
      <c r="AA27" s="8">
        <v>8500.0</v>
      </c>
      <c r="AB27" s="8">
        <f t="shared" si="3"/>
        <v>1908</v>
      </c>
      <c r="AC27" s="14"/>
    </row>
    <row r="28">
      <c r="A28" s="3" t="s">
        <v>234</v>
      </c>
      <c r="B28" s="4" t="s">
        <v>235</v>
      </c>
      <c r="C28" s="4" t="s">
        <v>236</v>
      </c>
      <c r="D28" s="5" t="s">
        <v>237</v>
      </c>
      <c r="E28" s="6">
        <v>2020.0</v>
      </c>
      <c r="F28" s="6" t="s">
        <v>238</v>
      </c>
      <c r="G28" s="7" t="s">
        <v>86</v>
      </c>
      <c r="H28" s="8">
        <f t="shared" si="1"/>
        <v>6071</v>
      </c>
      <c r="I28" s="8">
        <v>6001.0</v>
      </c>
      <c r="J28" s="9" t="s">
        <v>239</v>
      </c>
      <c r="K28" s="9" t="s">
        <v>88</v>
      </c>
      <c r="L28" s="9" t="s">
        <v>62</v>
      </c>
      <c r="M28" s="9" t="s">
        <v>240</v>
      </c>
      <c r="N28" s="5" t="s">
        <v>241</v>
      </c>
      <c r="O28" s="5" t="s">
        <v>242</v>
      </c>
      <c r="P28" s="10" t="str">
        <f t="shared" si="4"/>
        <v>54.296993, -8.335987</v>
      </c>
      <c r="Q28" s="10">
        <v>54.296993</v>
      </c>
      <c r="R28" s="10">
        <v>-8.335987</v>
      </c>
      <c r="S28" s="8" t="s">
        <v>41</v>
      </c>
      <c r="T28" s="8">
        <v>9.120829</v>
      </c>
      <c r="U28" s="11">
        <v>1149352.0</v>
      </c>
      <c r="V28" s="12" t="s">
        <v>243</v>
      </c>
      <c r="W28" s="13" t="s">
        <v>244</v>
      </c>
      <c r="X28" s="13" t="s">
        <v>245</v>
      </c>
      <c r="Y28" s="13" t="s">
        <v>245</v>
      </c>
      <c r="Z28" s="11" t="s">
        <v>157</v>
      </c>
      <c r="AA28" s="8">
        <v>12400.0</v>
      </c>
      <c r="AB28" s="8">
        <f t="shared" si="3"/>
        <v>6329</v>
      </c>
      <c r="AC28" s="14" t="s">
        <v>246</v>
      </c>
    </row>
    <row r="29">
      <c r="A29" s="3" t="s">
        <v>247</v>
      </c>
      <c r="B29" s="4" t="s">
        <v>248</v>
      </c>
      <c r="C29" s="4" t="s">
        <v>249</v>
      </c>
      <c r="D29" s="5" t="s">
        <v>32</v>
      </c>
      <c r="E29" s="6">
        <v>2021.0</v>
      </c>
      <c r="F29" s="6" t="s">
        <v>250</v>
      </c>
      <c r="G29" s="7" t="s">
        <v>251</v>
      </c>
      <c r="H29" s="8">
        <f t="shared" si="1"/>
        <v>5420</v>
      </c>
      <c r="I29" s="8">
        <v>5350.0</v>
      </c>
      <c r="J29" s="9" t="s">
        <v>252</v>
      </c>
      <c r="K29" s="9" t="s">
        <v>253</v>
      </c>
      <c r="L29" s="9"/>
      <c r="M29" s="9" t="s">
        <v>254</v>
      </c>
      <c r="N29" s="5" t="s">
        <v>255</v>
      </c>
      <c r="O29" s="5" t="s">
        <v>256</v>
      </c>
      <c r="P29" s="10" t="str">
        <f t="shared" si="4"/>
        <v>56.4033333, -5.478056</v>
      </c>
      <c r="Q29" s="10">
        <v>56.4033333</v>
      </c>
      <c r="R29" s="10">
        <v>-5.478056</v>
      </c>
      <c r="S29" s="8" t="s">
        <v>66</v>
      </c>
      <c r="T29" s="8">
        <v>0.242991</v>
      </c>
      <c r="U29" s="11">
        <v>242631.0</v>
      </c>
      <c r="V29" s="12" t="s">
        <v>257</v>
      </c>
      <c r="W29" s="13" t="s">
        <v>258</v>
      </c>
      <c r="X29" s="13" t="s">
        <v>42</v>
      </c>
      <c r="Y29" s="11" t="s">
        <v>55</v>
      </c>
      <c r="Z29" s="11" t="s">
        <v>259</v>
      </c>
      <c r="AA29" s="8">
        <v>7200.0</v>
      </c>
      <c r="AB29" s="8">
        <f t="shared" si="3"/>
        <v>1780</v>
      </c>
      <c r="AC29" s="14" t="s">
        <v>246</v>
      </c>
    </row>
    <row r="30">
      <c r="A30" s="3" t="s">
        <v>260</v>
      </c>
      <c r="B30" s="4" t="s">
        <v>261</v>
      </c>
      <c r="C30" s="4" t="s">
        <v>262</v>
      </c>
      <c r="D30" s="5" t="s">
        <v>263</v>
      </c>
      <c r="E30" s="6">
        <v>2022.0</v>
      </c>
      <c r="F30" s="6" t="s">
        <v>264</v>
      </c>
      <c r="G30" s="7" t="s">
        <v>72</v>
      </c>
      <c r="H30" s="8">
        <f t="shared" si="1"/>
        <v>5318</v>
      </c>
      <c r="I30" s="8">
        <v>5248.0</v>
      </c>
      <c r="J30" s="9" t="s">
        <v>265</v>
      </c>
      <c r="K30" s="9" t="s">
        <v>253</v>
      </c>
      <c r="L30" s="9" t="s">
        <v>266</v>
      </c>
      <c r="M30" s="9" t="s">
        <v>254</v>
      </c>
      <c r="N30" s="5" t="s">
        <v>267</v>
      </c>
      <c r="O30" s="5" t="s">
        <v>256</v>
      </c>
      <c r="P30" s="10" t="str">
        <f t="shared" si="4"/>
        <v>57.21377, -5.850833</v>
      </c>
      <c r="Q30" s="10">
        <v>57.21377</v>
      </c>
      <c r="R30" s="10">
        <v>-5.850833</v>
      </c>
      <c r="S30" s="8" t="s">
        <v>41</v>
      </c>
      <c r="T30" s="8">
        <v>0.3708</v>
      </c>
      <c r="U30" s="11">
        <v>401608.0</v>
      </c>
      <c r="V30" s="12" t="s">
        <v>257</v>
      </c>
      <c r="W30" s="13" t="s">
        <v>258</v>
      </c>
      <c r="X30" s="13" t="s">
        <v>79</v>
      </c>
      <c r="Y30" s="11" t="s">
        <v>55</v>
      </c>
      <c r="Z30" s="11" t="s">
        <v>268</v>
      </c>
      <c r="AA30" s="8">
        <v>7200.0</v>
      </c>
      <c r="AB30" s="8">
        <f t="shared" si="3"/>
        <v>1882</v>
      </c>
      <c r="AC30" s="14"/>
    </row>
    <row r="31">
      <c r="A31" s="3" t="s">
        <v>269</v>
      </c>
      <c r="B31" s="4" t="s">
        <v>270</v>
      </c>
      <c r="C31" s="4" t="s">
        <v>271</v>
      </c>
      <c r="D31" s="5" t="s">
        <v>32</v>
      </c>
      <c r="E31" s="6">
        <v>2018.0</v>
      </c>
      <c r="F31" s="6" t="s">
        <v>272</v>
      </c>
      <c r="G31" s="7" t="s">
        <v>86</v>
      </c>
      <c r="H31" s="8">
        <f t="shared" si="1"/>
        <v>4906</v>
      </c>
      <c r="I31" s="8">
        <v>4836.0</v>
      </c>
      <c r="J31" s="9" t="s">
        <v>273</v>
      </c>
      <c r="K31" s="9" t="s">
        <v>253</v>
      </c>
      <c r="L31" s="9" t="s">
        <v>266</v>
      </c>
      <c r="M31" s="9" t="s">
        <v>254</v>
      </c>
      <c r="N31" s="5" t="s">
        <v>274</v>
      </c>
      <c r="O31" s="5" t="s">
        <v>256</v>
      </c>
      <c r="P31" s="10" t="str">
        <f t="shared" si="4"/>
        <v>58.74, -2.916</v>
      </c>
      <c r="Q31" s="10">
        <v>58.74</v>
      </c>
      <c r="R31" s="10">
        <v>-2.916</v>
      </c>
      <c r="S31" s="8" t="s">
        <v>66</v>
      </c>
      <c r="T31" s="8">
        <v>4.535</v>
      </c>
      <c r="U31" s="11">
        <v>784516.0</v>
      </c>
      <c r="V31" s="12" t="s">
        <v>257</v>
      </c>
      <c r="W31" s="13" t="s">
        <v>258</v>
      </c>
      <c r="X31" s="13" t="s">
        <v>275</v>
      </c>
      <c r="Y31" s="11" t="s">
        <v>55</v>
      </c>
      <c r="Z31" s="11" t="s">
        <v>276</v>
      </c>
      <c r="AA31" s="8">
        <v>7200.0</v>
      </c>
      <c r="AB31" s="8">
        <f t="shared" si="3"/>
        <v>2294</v>
      </c>
      <c r="AC31" s="14"/>
    </row>
    <row r="32">
      <c r="A32" s="3" t="s">
        <v>277</v>
      </c>
      <c r="B32" s="4" t="s">
        <v>278</v>
      </c>
      <c r="C32" s="4" t="s">
        <v>279</v>
      </c>
      <c r="D32" s="5" t="s">
        <v>46</v>
      </c>
      <c r="E32" s="6">
        <v>2015.0</v>
      </c>
      <c r="F32" s="6" t="s">
        <v>280</v>
      </c>
      <c r="G32" s="7" t="s">
        <v>281</v>
      </c>
      <c r="H32" s="8">
        <f t="shared" si="1"/>
        <v>4065</v>
      </c>
      <c r="I32" s="8">
        <v>3995.0</v>
      </c>
      <c r="J32" s="9" t="s">
        <v>282</v>
      </c>
      <c r="K32" s="9" t="s">
        <v>283</v>
      </c>
      <c r="L32" s="9" t="s">
        <v>284</v>
      </c>
      <c r="M32" s="9" t="s">
        <v>285</v>
      </c>
      <c r="N32" s="5" t="s">
        <v>286</v>
      </c>
      <c r="O32" s="5" t="s">
        <v>114</v>
      </c>
      <c r="P32" s="10" t="str">
        <f t="shared" si="4"/>
        <v>51.42, 11.68</v>
      </c>
      <c r="Q32" s="10">
        <v>51.42</v>
      </c>
      <c r="R32" s="10">
        <v>11.68</v>
      </c>
      <c r="S32" s="8" t="s">
        <v>66</v>
      </c>
      <c r="T32" s="8">
        <v>1.071</v>
      </c>
      <c r="U32" s="11">
        <v>740078.0</v>
      </c>
      <c r="V32" s="12" t="s">
        <v>287</v>
      </c>
      <c r="W32" s="13" t="s">
        <v>288</v>
      </c>
      <c r="X32" s="13" t="s">
        <v>288</v>
      </c>
      <c r="Y32" s="11" t="s">
        <v>55</v>
      </c>
      <c r="Z32" s="11" t="s">
        <v>289</v>
      </c>
      <c r="AA32" s="8">
        <v>4700.0</v>
      </c>
      <c r="AB32" s="8">
        <f t="shared" si="3"/>
        <v>635</v>
      </c>
      <c r="AC32" s="14"/>
    </row>
    <row r="33">
      <c r="A33" s="3" t="s">
        <v>290</v>
      </c>
      <c r="B33" s="4" t="s">
        <v>291</v>
      </c>
      <c r="C33" s="4" t="s">
        <v>292</v>
      </c>
      <c r="D33" s="5" t="s">
        <v>32</v>
      </c>
      <c r="E33" s="6">
        <v>2021.0</v>
      </c>
      <c r="F33" s="6" t="s">
        <v>293</v>
      </c>
      <c r="G33" s="7" t="s">
        <v>251</v>
      </c>
      <c r="H33" s="8">
        <f t="shared" si="1"/>
        <v>3920</v>
      </c>
      <c r="I33" s="8">
        <v>3850.0</v>
      </c>
      <c r="J33" s="9" t="s">
        <v>294</v>
      </c>
      <c r="K33" s="9" t="s">
        <v>283</v>
      </c>
      <c r="L33" s="9" t="s">
        <v>284</v>
      </c>
      <c r="M33" s="9" t="s">
        <v>295</v>
      </c>
      <c r="N33" s="5" t="s">
        <v>296</v>
      </c>
      <c r="O33" s="5" t="s">
        <v>138</v>
      </c>
      <c r="P33" s="10" t="str">
        <f t="shared" si="4"/>
        <v>50.044984, 14.339296</v>
      </c>
      <c r="Q33" s="10">
        <v>50.044984</v>
      </c>
      <c r="R33" s="10">
        <v>14.339296</v>
      </c>
      <c r="S33" s="8" t="s">
        <v>66</v>
      </c>
      <c r="T33" s="8">
        <v>4.398144</v>
      </c>
      <c r="U33" s="11">
        <v>847410.0</v>
      </c>
      <c r="V33" s="12" t="s">
        <v>287</v>
      </c>
      <c r="W33" s="13" t="s">
        <v>288</v>
      </c>
      <c r="X33" s="13" t="s">
        <v>288</v>
      </c>
      <c r="Y33" s="11" t="s">
        <v>55</v>
      </c>
      <c r="Z33" s="11" t="s">
        <v>297</v>
      </c>
      <c r="AA33" s="8">
        <v>4700.0</v>
      </c>
      <c r="AB33" s="8">
        <f t="shared" si="3"/>
        <v>780</v>
      </c>
      <c r="AC33" s="14"/>
    </row>
    <row r="34">
      <c r="A34" s="3" t="s">
        <v>298</v>
      </c>
      <c r="B34" s="4" t="s">
        <v>299</v>
      </c>
      <c r="C34" s="4" t="s">
        <v>300</v>
      </c>
      <c r="D34" s="5" t="s">
        <v>32</v>
      </c>
      <c r="E34" s="6">
        <v>2020.0</v>
      </c>
      <c r="F34" s="6" t="s">
        <v>301</v>
      </c>
      <c r="G34" s="7" t="s">
        <v>86</v>
      </c>
      <c r="H34" s="8">
        <f t="shared" si="1"/>
        <v>3737</v>
      </c>
      <c r="I34" s="8">
        <v>3667.0</v>
      </c>
      <c r="J34" s="9" t="s">
        <v>302</v>
      </c>
      <c r="K34" s="9" t="s">
        <v>283</v>
      </c>
      <c r="L34" s="9" t="s">
        <v>266</v>
      </c>
      <c r="M34" s="9" t="s">
        <v>303</v>
      </c>
      <c r="N34" s="5" t="s">
        <v>304</v>
      </c>
      <c r="O34" s="5" t="s">
        <v>40</v>
      </c>
      <c r="P34" s="10" t="str">
        <f>(REPLACE(Q34,3,1,".")&amp;", "&amp;REPLACE(R34,2,1,"."))</f>
        <v>40.810297, 8.444178</v>
      </c>
      <c r="Q34" s="10">
        <v>40.810297</v>
      </c>
      <c r="R34" s="10">
        <v>8.444178</v>
      </c>
      <c r="S34" s="8" t="s">
        <v>66</v>
      </c>
      <c r="T34" s="8">
        <v>1.510272</v>
      </c>
      <c r="U34" s="11">
        <v>753648.0</v>
      </c>
      <c r="V34" s="12" t="s">
        <v>67</v>
      </c>
      <c r="W34" s="13" t="s">
        <v>68</v>
      </c>
      <c r="X34" s="13" t="s">
        <v>68</v>
      </c>
      <c r="Y34" s="11" t="s">
        <v>55</v>
      </c>
      <c r="Z34" s="11" t="s">
        <v>305</v>
      </c>
      <c r="AA34" s="8">
        <v>10500.0</v>
      </c>
      <c r="AB34" s="8">
        <f t="shared" si="3"/>
        <v>6763</v>
      </c>
      <c r="AC34" s="14" t="s">
        <v>246</v>
      </c>
    </row>
    <row r="35">
      <c r="A35" s="3" t="s">
        <v>306</v>
      </c>
      <c r="B35" s="4" t="s">
        <v>307</v>
      </c>
      <c r="C35" s="4" t="s">
        <v>308</v>
      </c>
      <c r="D35" s="5" t="s">
        <v>32</v>
      </c>
      <c r="E35" s="6">
        <v>2021.0</v>
      </c>
      <c r="F35" s="6" t="s">
        <v>293</v>
      </c>
      <c r="G35" s="7" t="s">
        <v>86</v>
      </c>
      <c r="H35" s="8">
        <f t="shared" si="1"/>
        <v>3471</v>
      </c>
      <c r="I35" s="8">
        <v>3401.0</v>
      </c>
      <c r="J35" s="9" t="s">
        <v>309</v>
      </c>
      <c r="K35" s="9" t="s">
        <v>310</v>
      </c>
      <c r="L35" s="9" t="s">
        <v>266</v>
      </c>
      <c r="M35" s="9" t="s">
        <v>311</v>
      </c>
      <c r="N35" s="5" t="s">
        <v>312</v>
      </c>
      <c r="O35" s="5" t="s">
        <v>65</v>
      </c>
      <c r="P35" s="10" t="str">
        <f t="shared" ref="P35:P39" si="5">(REPLACE(Q35,3,1,".")&amp;", "&amp;REPLACE(R35,3,1,"."))</f>
        <v>51.052725, -1.7862875</v>
      </c>
      <c r="Q35" s="10">
        <v>51.052725</v>
      </c>
      <c r="R35" s="10">
        <v>-1.7862875</v>
      </c>
      <c r="S35" s="8" t="s">
        <v>66</v>
      </c>
      <c r="T35" s="8">
        <v>2.326</v>
      </c>
      <c r="U35" s="11">
        <v>691050.0</v>
      </c>
      <c r="V35" s="12" t="s">
        <v>67</v>
      </c>
      <c r="W35" s="13" t="s">
        <v>68</v>
      </c>
      <c r="X35" s="13" t="s">
        <v>68</v>
      </c>
      <c r="Y35" s="11" t="s">
        <v>55</v>
      </c>
      <c r="Z35" s="11" t="s">
        <v>313</v>
      </c>
      <c r="AA35" s="8">
        <v>10500.0</v>
      </c>
      <c r="AB35" s="8">
        <f t="shared" si="3"/>
        <v>7029</v>
      </c>
      <c r="AC35" s="14"/>
    </row>
    <row r="36">
      <c r="A36" s="3" t="s">
        <v>314</v>
      </c>
      <c r="B36" s="4" t="s">
        <v>315</v>
      </c>
      <c r="C36" s="4" t="s">
        <v>316</v>
      </c>
      <c r="D36" s="5" t="s">
        <v>317</v>
      </c>
      <c r="E36" s="6">
        <v>2023.0</v>
      </c>
      <c r="F36" s="6" t="s">
        <v>318</v>
      </c>
      <c r="G36" s="7" t="s">
        <v>48</v>
      </c>
      <c r="H36" s="8">
        <f t="shared" si="1"/>
        <v>3288</v>
      </c>
      <c r="I36" s="8">
        <v>3218.0</v>
      </c>
      <c r="J36" s="9" t="s">
        <v>319</v>
      </c>
      <c r="K36" s="9" t="s">
        <v>310</v>
      </c>
      <c r="L36" s="9" t="s">
        <v>320</v>
      </c>
      <c r="M36" s="9" t="s">
        <v>320</v>
      </c>
      <c r="N36" s="5" t="s">
        <v>321</v>
      </c>
      <c r="O36" s="5" t="s">
        <v>322</v>
      </c>
      <c r="P36" s="10" t="str">
        <f t="shared" si="5"/>
        <v>50.15, 20.05</v>
      </c>
      <c r="Q36" s="10">
        <v>50.15</v>
      </c>
      <c r="R36" s="10">
        <v>20.05</v>
      </c>
      <c r="S36" s="8" t="s">
        <v>41</v>
      </c>
      <c r="T36" s="8">
        <v>0.54723</v>
      </c>
      <c r="U36" s="11"/>
      <c r="V36" s="12" t="s">
        <v>287</v>
      </c>
      <c r="W36" s="13" t="s">
        <v>288</v>
      </c>
      <c r="X36" s="13" t="s">
        <v>288</v>
      </c>
      <c r="Y36" s="11" t="s">
        <v>55</v>
      </c>
      <c r="Z36" s="11" t="s">
        <v>323</v>
      </c>
      <c r="AA36" s="8">
        <v>4700.0</v>
      </c>
      <c r="AB36" s="8">
        <f t="shared" si="3"/>
        <v>1412</v>
      </c>
      <c r="AC36" s="14"/>
    </row>
    <row r="37">
      <c r="A37" s="3" t="s">
        <v>324</v>
      </c>
      <c r="B37" s="4" t="s">
        <v>325</v>
      </c>
      <c r="C37" s="4" t="s">
        <v>326</v>
      </c>
      <c r="D37" s="5" t="s">
        <v>317</v>
      </c>
      <c r="E37" s="6">
        <v>2023.0</v>
      </c>
      <c r="F37" s="6" t="s">
        <v>318</v>
      </c>
      <c r="G37" s="7" t="s">
        <v>48</v>
      </c>
      <c r="H37" s="8">
        <f t="shared" si="1"/>
        <v>3283</v>
      </c>
      <c r="I37" s="8">
        <v>3213.0</v>
      </c>
      <c r="J37" s="9" t="s">
        <v>327</v>
      </c>
      <c r="K37" s="9" t="s">
        <v>310</v>
      </c>
      <c r="L37" s="9" t="s">
        <v>320</v>
      </c>
      <c r="M37" s="9" t="s">
        <v>328</v>
      </c>
      <c r="N37" s="5" t="s">
        <v>329</v>
      </c>
      <c r="O37" s="5" t="s">
        <v>322</v>
      </c>
      <c r="P37" s="10" t="str">
        <f t="shared" si="5"/>
        <v>52.714, 18.356</v>
      </c>
      <c r="Q37" s="10">
        <v>52.714</v>
      </c>
      <c r="R37" s="10">
        <v>18.356</v>
      </c>
      <c r="S37" s="8" t="s">
        <v>41</v>
      </c>
      <c r="T37" s="8">
        <v>0.11094</v>
      </c>
      <c r="U37" s="11"/>
      <c r="V37" s="12" t="s">
        <v>287</v>
      </c>
      <c r="W37" s="13" t="s">
        <v>288</v>
      </c>
      <c r="X37" s="13" t="s">
        <v>288</v>
      </c>
      <c r="Y37" s="11" t="s">
        <v>55</v>
      </c>
      <c r="Z37" s="11" t="s">
        <v>330</v>
      </c>
      <c r="AA37" s="8">
        <v>4700.0</v>
      </c>
      <c r="AB37" s="8">
        <f t="shared" si="3"/>
        <v>1417</v>
      </c>
      <c r="AC37" s="14"/>
    </row>
    <row r="38">
      <c r="A38" s="18" t="s">
        <v>331</v>
      </c>
      <c r="B38" s="19"/>
      <c r="C38" s="20" t="s">
        <v>332</v>
      </c>
      <c r="D38" s="21" t="s">
        <v>333</v>
      </c>
      <c r="E38" s="22">
        <v>2006.0</v>
      </c>
      <c r="F38" s="22" t="s">
        <v>334</v>
      </c>
      <c r="G38" s="23"/>
      <c r="H38" s="24">
        <f t="shared" si="1"/>
        <v>2900</v>
      </c>
      <c r="I38" s="24">
        <v>2830.0</v>
      </c>
      <c r="J38" s="25" t="s">
        <v>335</v>
      </c>
      <c r="K38" s="25" t="s">
        <v>336</v>
      </c>
      <c r="L38" s="25" t="s">
        <v>337</v>
      </c>
      <c r="M38" s="25"/>
      <c r="N38" s="21" t="s">
        <v>338</v>
      </c>
      <c r="O38" s="21" t="s">
        <v>114</v>
      </c>
      <c r="P38" s="26" t="str">
        <f t="shared" si="5"/>
        <v>51.72453077, 10.17414524</v>
      </c>
      <c r="Q38" s="24">
        <v>51.7245307686726</v>
      </c>
      <c r="R38" s="26">
        <v>10.1741452400848</v>
      </c>
      <c r="S38" s="24" t="s">
        <v>339</v>
      </c>
      <c r="T38" s="24"/>
      <c r="U38" s="27"/>
      <c r="V38" s="28" t="s">
        <v>340</v>
      </c>
      <c r="W38" s="29" t="s">
        <v>341</v>
      </c>
      <c r="X38" s="30" t="s">
        <v>55</v>
      </c>
      <c r="Y38" s="27" t="s">
        <v>55</v>
      </c>
      <c r="Z38" s="27"/>
      <c r="AA38" s="24">
        <v>4600.0</v>
      </c>
      <c r="AB38" s="24">
        <f t="shared" si="3"/>
        <v>1700</v>
      </c>
      <c r="AC38" s="31" t="s">
        <v>342</v>
      </c>
    </row>
    <row r="39">
      <c r="A39" s="3" t="s">
        <v>343</v>
      </c>
      <c r="B39" s="4" t="s">
        <v>344</v>
      </c>
      <c r="C39" s="4"/>
      <c r="D39" s="9" t="s">
        <v>46</v>
      </c>
      <c r="E39" s="8">
        <v>2024.0</v>
      </c>
      <c r="F39" s="8" t="s">
        <v>345</v>
      </c>
      <c r="G39" s="7" t="s">
        <v>48</v>
      </c>
      <c r="H39" s="8">
        <f t="shared" si="1"/>
        <v>2670</v>
      </c>
      <c r="I39" s="8">
        <v>2600.0</v>
      </c>
      <c r="J39" s="9" t="s">
        <v>346</v>
      </c>
      <c r="K39" s="9" t="s">
        <v>347</v>
      </c>
      <c r="L39" s="9" t="s">
        <v>348</v>
      </c>
      <c r="M39" s="9" t="s">
        <v>349</v>
      </c>
      <c r="N39" s="5" t="s">
        <v>350</v>
      </c>
      <c r="O39" s="5" t="s">
        <v>40</v>
      </c>
      <c r="P39" s="10" t="str">
        <f t="shared" si="5"/>
        <v>43.391579, 11.201224</v>
      </c>
      <c r="Q39" s="11">
        <v>43.391579</v>
      </c>
      <c r="R39" s="11">
        <v>11.201224</v>
      </c>
      <c r="S39" s="8" t="s">
        <v>66</v>
      </c>
      <c r="T39" s="8">
        <v>0.0834</v>
      </c>
      <c r="U39" s="11">
        <v>114386.0</v>
      </c>
      <c r="V39" s="12" t="s">
        <v>287</v>
      </c>
      <c r="W39" s="13" t="s">
        <v>288</v>
      </c>
      <c r="X39" s="13" t="s">
        <v>288</v>
      </c>
      <c r="Y39" s="11" t="s">
        <v>55</v>
      </c>
      <c r="Z39" s="11" t="s">
        <v>351</v>
      </c>
      <c r="AA39" s="8">
        <v>4700.0</v>
      </c>
      <c r="AB39" s="8">
        <f t="shared" si="3"/>
        <v>2030</v>
      </c>
      <c r="AC39" s="14"/>
    </row>
    <row r="40">
      <c r="A40" s="3" t="s">
        <v>352</v>
      </c>
      <c r="B40" s="4" t="s">
        <v>353</v>
      </c>
      <c r="C40" s="4"/>
      <c r="D40" s="9" t="s">
        <v>46</v>
      </c>
      <c r="E40" s="8">
        <v>2024.0</v>
      </c>
      <c r="F40" s="8" t="s">
        <v>345</v>
      </c>
      <c r="G40" s="7" t="s">
        <v>72</v>
      </c>
      <c r="H40" s="8">
        <f t="shared" si="1"/>
        <v>2670</v>
      </c>
      <c r="I40" s="8">
        <v>2600.0</v>
      </c>
      <c r="J40" s="9" t="s">
        <v>346</v>
      </c>
      <c r="K40" s="9" t="s">
        <v>347</v>
      </c>
      <c r="L40" s="9" t="s">
        <v>348</v>
      </c>
      <c r="M40" s="9" t="s">
        <v>349</v>
      </c>
      <c r="N40" s="5" t="s">
        <v>350</v>
      </c>
      <c r="O40" s="5" t="s">
        <v>40</v>
      </c>
      <c r="P40" s="10" t="s">
        <v>354</v>
      </c>
      <c r="Q40" s="11">
        <v>43.391579</v>
      </c>
      <c r="R40" s="11">
        <v>11.201224</v>
      </c>
      <c r="S40" s="8" t="s">
        <v>66</v>
      </c>
      <c r="T40" s="8">
        <v>0.0305</v>
      </c>
      <c r="U40" s="11">
        <v>42560.0</v>
      </c>
      <c r="V40" s="12" t="s">
        <v>340</v>
      </c>
      <c r="W40" s="13" t="s">
        <v>341</v>
      </c>
      <c r="X40" s="13" t="s">
        <v>355</v>
      </c>
      <c r="Y40" s="11" t="s">
        <v>55</v>
      </c>
      <c r="Z40" s="11" t="s">
        <v>356</v>
      </c>
      <c r="AA40" s="8">
        <v>4600.0</v>
      </c>
      <c r="AB40" s="8">
        <f t="shared" si="3"/>
        <v>1930</v>
      </c>
      <c r="AC40" s="14"/>
    </row>
    <row r="41">
      <c r="A41" s="3" t="s">
        <v>357</v>
      </c>
      <c r="B41" s="4" t="s">
        <v>358</v>
      </c>
      <c r="C41" s="4" t="s">
        <v>359</v>
      </c>
      <c r="D41" s="5" t="s">
        <v>46</v>
      </c>
      <c r="E41" s="8">
        <v>2024.0</v>
      </c>
      <c r="F41" s="8" t="s">
        <v>360</v>
      </c>
      <c r="G41" s="7" t="s">
        <v>72</v>
      </c>
      <c r="H41" s="8">
        <f t="shared" si="1"/>
        <v>2593</v>
      </c>
      <c r="I41" s="8">
        <v>2523.0</v>
      </c>
      <c r="J41" s="9" t="s">
        <v>361</v>
      </c>
      <c r="K41" s="9" t="s">
        <v>347</v>
      </c>
      <c r="L41" s="9" t="s">
        <v>362</v>
      </c>
      <c r="M41" s="9" t="s">
        <v>363</v>
      </c>
      <c r="N41" s="5" t="s">
        <v>364</v>
      </c>
      <c r="O41" s="5" t="s">
        <v>114</v>
      </c>
      <c r="P41" s="10" t="str">
        <f>(REPLACE(Q41,3,1,".")&amp;", "&amp;REPLACE(R41,2,1,"."))</f>
        <v>48.04456368, 8.443787141</v>
      </c>
      <c r="Q41" s="10">
        <v>48.0445636814761</v>
      </c>
      <c r="R41" s="10">
        <v>8.44378714100256</v>
      </c>
      <c r="S41" s="8" t="s">
        <v>41</v>
      </c>
      <c r="T41" s="8">
        <v>0.5912184219</v>
      </c>
      <c r="U41" s="11">
        <v>728980.0</v>
      </c>
      <c r="V41" s="12" t="s">
        <v>287</v>
      </c>
      <c r="W41" s="13" t="s">
        <v>288</v>
      </c>
      <c r="X41" s="13" t="s">
        <v>288</v>
      </c>
      <c r="Y41" s="11" t="s">
        <v>55</v>
      </c>
      <c r="Z41" s="11" t="s">
        <v>259</v>
      </c>
      <c r="AA41" s="8">
        <v>4700.0</v>
      </c>
      <c r="AB41" s="8">
        <f t="shared" si="3"/>
        <v>2107</v>
      </c>
      <c r="AC41" s="14"/>
    </row>
    <row r="42">
      <c r="A42" s="3" t="s">
        <v>365</v>
      </c>
      <c r="B42" s="4" t="s">
        <v>366</v>
      </c>
      <c r="C42" s="4" t="s">
        <v>367</v>
      </c>
      <c r="D42" s="5" t="s">
        <v>368</v>
      </c>
      <c r="E42" s="6">
        <v>2021.0</v>
      </c>
      <c r="F42" s="6" t="s">
        <v>293</v>
      </c>
      <c r="G42" s="7" t="s">
        <v>251</v>
      </c>
      <c r="H42" s="8">
        <f t="shared" si="1"/>
        <v>2320</v>
      </c>
      <c r="I42" s="8">
        <v>2250.0</v>
      </c>
      <c r="J42" s="9" t="s">
        <v>369</v>
      </c>
      <c r="K42" s="9" t="s">
        <v>370</v>
      </c>
      <c r="L42" s="9" t="s">
        <v>371</v>
      </c>
      <c r="M42" s="9" t="s">
        <v>372</v>
      </c>
      <c r="N42" s="5" t="s">
        <v>373</v>
      </c>
      <c r="O42" s="5" t="s">
        <v>138</v>
      </c>
      <c r="P42" s="10" t="str">
        <f>(REPLACE(Q42,3,1,".")&amp;", "&amp;REPLACE(R42,3,1,"."))</f>
        <v>50.054385, 14.363387</v>
      </c>
      <c r="Q42" s="10">
        <v>50.054385</v>
      </c>
      <c r="R42" s="10">
        <v>14.363387</v>
      </c>
      <c r="S42" s="8" t="s">
        <v>66</v>
      </c>
      <c r="T42" s="8">
        <v>1.167976</v>
      </c>
      <c r="U42" s="11">
        <v>475945.0</v>
      </c>
      <c r="V42" s="12" t="s">
        <v>340</v>
      </c>
      <c r="W42" s="13" t="s">
        <v>341</v>
      </c>
      <c r="X42" s="13" t="s">
        <v>355</v>
      </c>
      <c r="Y42" s="11" t="s">
        <v>55</v>
      </c>
      <c r="Z42" s="11" t="s">
        <v>374</v>
      </c>
      <c r="AA42" s="8">
        <v>4600.0</v>
      </c>
      <c r="AB42" s="8">
        <f t="shared" si="3"/>
        <v>2280</v>
      </c>
      <c r="AC42" s="14"/>
    </row>
    <row r="43">
      <c r="A43" s="3" t="s">
        <v>375</v>
      </c>
      <c r="B43" s="4" t="s">
        <v>376</v>
      </c>
      <c r="C43" s="4"/>
      <c r="D43" s="5" t="s">
        <v>377</v>
      </c>
      <c r="E43" s="6">
        <v>2022.0</v>
      </c>
      <c r="F43" s="6" t="s">
        <v>378</v>
      </c>
      <c r="G43" s="7" t="s">
        <v>379</v>
      </c>
      <c r="H43" s="8">
        <f t="shared" si="1"/>
        <v>2220</v>
      </c>
      <c r="I43" s="8">
        <v>2150.0</v>
      </c>
      <c r="J43" s="9" t="s">
        <v>380</v>
      </c>
      <c r="K43" s="9" t="s">
        <v>370</v>
      </c>
      <c r="L43" s="9" t="s">
        <v>371</v>
      </c>
      <c r="M43" s="9" t="s">
        <v>381</v>
      </c>
      <c r="N43" s="5" t="s">
        <v>382</v>
      </c>
      <c r="O43" s="5" t="s">
        <v>77</v>
      </c>
      <c r="P43" s="10" t="str">
        <f>(REPLACE(Q43,3,1,".")&amp;", "&amp;REPLACE(R43,2,1,"."))</f>
        <v>47.8667, 3.5667</v>
      </c>
      <c r="Q43" s="10">
        <v>47.8667</v>
      </c>
      <c r="R43" s="10">
        <v>3.5667</v>
      </c>
      <c r="S43" s="8" t="s">
        <v>41</v>
      </c>
      <c r="T43" s="8">
        <v>0.276</v>
      </c>
      <c r="U43" s="11">
        <v>140896.0</v>
      </c>
      <c r="V43" s="12" t="s">
        <v>383</v>
      </c>
      <c r="W43" s="12" t="s">
        <v>384</v>
      </c>
      <c r="X43" s="13" t="s">
        <v>385</v>
      </c>
      <c r="Y43" s="11" t="s">
        <v>55</v>
      </c>
      <c r="Z43" s="11" t="s">
        <v>313</v>
      </c>
      <c r="AA43" s="8">
        <v>3750.0</v>
      </c>
      <c r="AB43" s="8">
        <f t="shared" si="3"/>
        <v>1530</v>
      </c>
      <c r="AC43" s="14"/>
    </row>
    <row r="44">
      <c r="A44" s="3" t="s">
        <v>386</v>
      </c>
      <c r="B44" s="4" t="s">
        <v>387</v>
      </c>
      <c r="C44" s="4" t="s">
        <v>388</v>
      </c>
      <c r="D44" s="5" t="s">
        <v>368</v>
      </c>
      <c r="E44" s="6">
        <v>2022.0</v>
      </c>
      <c r="F44" s="6" t="s">
        <v>389</v>
      </c>
      <c r="G44" s="7" t="s">
        <v>72</v>
      </c>
      <c r="H44" s="8">
        <f t="shared" si="1"/>
        <v>1470</v>
      </c>
      <c r="I44" s="8">
        <v>1400.0</v>
      </c>
      <c r="J44" s="9" t="s">
        <v>390</v>
      </c>
      <c r="K44" s="9" t="s">
        <v>391</v>
      </c>
      <c r="L44" s="9" t="s">
        <v>392</v>
      </c>
      <c r="M44" s="9"/>
      <c r="N44" s="5" t="s">
        <v>393</v>
      </c>
      <c r="O44" s="5" t="s">
        <v>65</v>
      </c>
      <c r="P44" s="10" t="s">
        <v>394</v>
      </c>
      <c r="Q44" s="10"/>
      <c r="R44" s="10"/>
      <c r="S44" s="8" t="s">
        <v>395</v>
      </c>
      <c r="T44" s="8">
        <v>0.038</v>
      </c>
      <c r="U44" s="11">
        <v>43947.0</v>
      </c>
      <c r="V44" s="12" t="s">
        <v>287</v>
      </c>
      <c r="W44" s="13" t="s">
        <v>288</v>
      </c>
      <c r="X44" s="13" t="s">
        <v>288</v>
      </c>
      <c r="Y44" s="11" t="s">
        <v>55</v>
      </c>
      <c r="Z44" s="11"/>
      <c r="AA44" s="8">
        <v>4700.0</v>
      </c>
      <c r="AB44" s="8">
        <f t="shared" si="3"/>
        <v>3230</v>
      </c>
      <c r="AC44" s="14"/>
    </row>
    <row r="45">
      <c r="A45" s="3" t="s">
        <v>396</v>
      </c>
      <c r="B45" s="4" t="s">
        <v>397</v>
      </c>
      <c r="C45" s="4"/>
      <c r="D45" s="5" t="s">
        <v>368</v>
      </c>
      <c r="E45" s="6">
        <v>2022.0</v>
      </c>
      <c r="F45" s="6" t="s">
        <v>389</v>
      </c>
      <c r="G45" s="7" t="s">
        <v>72</v>
      </c>
      <c r="H45" s="8">
        <f t="shared" si="1"/>
        <v>1470</v>
      </c>
      <c r="I45" s="8">
        <v>1400.0</v>
      </c>
      <c r="J45" s="9" t="s">
        <v>390</v>
      </c>
      <c r="K45" s="9" t="s">
        <v>391</v>
      </c>
      <c r="L45" s="9" t="s">
        <v>392</v>
      </c>
      <c r="M45" s="9" t="s">
        <v>398</v>
      </c>
      <c r="N45" s="5" t="s">
        <v>393</v>
      </c>
      <c r="O45" s="5" t="s">
        <v>65</v>
      </c>
      <c r="P45" s="10" t="s">
        <v>399</v>
      </c>
      <c r="Q45" s="10"/>
      <c r="R45" s="10"/>
      <c r="S45" s="8" t="s">
        <v>395</v>
      </c>
      <c r="T45" s="8">
        <v>1.069424</v>
      </c>
      <c r="U45" s="11">
        <v>620019.0</v>
      </c>
      <c r="V45" s="12" t="s">
        <v>287</v>
      </c>
      <c r="W45" s="13" t="s">
        <v>288</v>
      </c>
      <c r="X45" s="13" t="s">
        <v>288</v>
      </c>
      <c r="Y45" s="11" t="s">
        <v>55</v>
      </c>
      <c r="Z45" s="11" t="s">
        <v>400</v>
      </c>
      <c r="AA45" s="8">
        <v>4700.0</v>
      </c>
      <c r="AB45" s="8">
        <f t="shared" si="3"/>
        <v>3230</v>
      </c>
      <c r="AC45" s="14"/>
    </row>
    <row r="46">
      <c r="A46" s="3" t="s">
        <v>401</v>
      </c>
      <c r="B46" s="4" t="s">
        <v>402</v>
      </c>
      <c r="C46" s="4"/>
      <c r="D46" s="5" t="s">
        <v>46</v>
      </c>
      <c r="E46" s="6">
        <v>2022.0</v>
      </c>
      <c r="F46" s="6" t="s">
        <v>389</v>
      </c>
      <c r="G46" s="7" t="s">
        <v>72</v>
      </c>
      <c r="H46" s="8">
        <f t="shared" si="1"/>
        <v>1470</v>
      </c>
      <c r="I46" s="8">
        <v>1400.0</v>
      </c>
      <c r="J46" s="9" t="s">
        <v>390</v>
      </c>
      <c r="K46" s="9" t="s">
        <v>391</v>
      </c>
      <c r="L46" s="9" t="s">
        <v>392</v>
      </c>
      <c r="M46" s="9" t="s">
        <v>398</v>
      </c>
      <c r="N46" s="5" t="s">
        <v>393</v>
      </c>
      <c r="O46" s="5" t="s">
        <v>65</v>
      </c>
      <c r="P46" s="10" t="s">
        <v>403</v>
      </c>
      <c r="Q46" s="10"/>
      <c r="R46" s="10"/>
      <c r="S46" s="8" t="s">
        <v>395</v>
      </c>
      <c r="T46" s="8">
        <v>1.51</v>
      </c>
      <c r="U46" s="11">
        <v>746717.0</v>
      </c>
      <c r="V46" s="12" t="s">
        <v>404</v>
      </c>
      <c r="W46" s="12" t="s">
        <v>405</v>
      </c>
      <c r="X46" s="13" t="s">
        <v>406</v>
      </c>
      <c r="Y46" s="11" t="s">
        <v>55</v>
      </c>
      <c r="Z46" s="11" t="s">
        <v>407</v>
      </c>
      <c r="AA46" s="8">
        <v>1970.0</v>
      </c>
      <c r="AB46" s="8">
        <f t="shared" si="3"/>
        <v>500</v>
      </c>
      <c r="AC46" s="14"/>
    </row>
    <row r="47">
      <c r="A47" s="3" t="s">
        <v>408</v>
      </c>
      <c r="B47" s="4" t="s">
        <v>409</v>
      </c>
      <c r="C47" s="4"/>
      <c r="D47" s="5" t="s">
        <v>368</v>
      </c>
      <c r="E47" s="6">
        <v>2022.0</v>
      </c>
      <c r="F47" s="6" t="s">
        <v>389</v>
      </c>
      <c r="G47" s="7" t="s">
        <v>72</v>
      </c>
      <c r="H47" s="8">
        <f t="shared" si="1"/>
        <v>1420</v>
      </c>
      <c r="I47" s="8">
        <v>1350.0</v>
      </c>
      <c r="J47" s="9" t="s">
        <v>410</v>
      </c>
      <c r="K47" s="9" t="s">
        <v>391</v>
      </c>
      <c r="L47" s="9" t="s">
        <v>392</v>
      </c>
      <c r="M47" s="9" t="s">
        <v>398</v>
      </c>
      <c r="N47" s="5" t="s">
        <v>411</v>
      </c>
      <c r="O47" s="5" t="s">
        <v>65</v>
      </c>
      <c r="P47" s="10" t="str">
        <f>(REPLACE(Q47,3,1,".")&amp;", "&amp;REPLACE(R47,2,1,"."))</f>
        <v>51.139792, 1.30071</v>
      </c>
      <c r="Q47" s="10">
        <v>51.139792</v>
      </c>
      <c r="R47" s="10">
        <v>1.30071</v>
      </c>
      <c r="S47" s="8" t="s">
        <v>395</v>
      </c>
      <c r="T47" s="8">
        <v>0.2917</v>
      </c>
      <c r="U47" s="11">
        <v>180246.0</v>
      </c>
      <c r="V47" s="12" t="s">
        <v>412</v>
      </c>
      <c r="W47" s="8" t="s">
        <v>413</v>
      </c>
      <c r="X47" s="13" t="s">
        <v>288</v>
      </c>
      <c r="Y47" s="11" t="s">
        <v>55</v>
      </c>
      <c r="Z47" s="11" t="s">
        <v>414</v>
      </c>
      <c r="AA47" s="8">
        <v>1750.0</v>
      </c>
      <c r="AB47" s="8">
        <f t="shared" si="3"/>
        <v>330</v>
      </c>
      <c r="AC47" s="14"/>
    </row>
    <row r="48">
      <c r="A48" s="3" t="s">
        <v>415</v>
      </c>
      <c r="B48" s="4" t="s">
        <v>416</v>
      </c>
      <c r="C48" s="4"/>
      <c r="D48" s="5"/>
      <c r="E48" s="6">
        <v>2023.0</v>
      </c>
      <c r="F48" s="6" t="s">
        <v>417</v>
      </c>
      <c r="G48" s="7" t="s">
        <v>418</v>
      </c>
      <c r="H48" s="8">
        <f t="shared" si="1"/>
        <v>920</v>
      </c>
      <c r="I48" s="8">
        <v>850.0</v>
      </c>
      <c r="J48" s="9" t="s">
        <v>419</v>
      </c>
      <c r="K48" s="9" t="s">
        <v>420</v>
      </c>
      <c r="L48" s="9" t="s">
        <v>421</v>
      </c>
      <c r="M48" s="9" t="s">
        <v>420</v>
      </c>
      <c r="N48" s="5" t="s">
        <v>422</v>
      </c>
      <c r="O48" s="5" t="s">
        <v>322</v>
      </c>
      <c r="P48" s="10" t="str">
        <f>(REPLACE(Q48,3,1,".")&amp;", "&amp;REPLACE(R48,3,1,"."))</f>
        <v>52.733581, 15.4014232</v>
      </c>
      <c r="Q48" s="10">
        <v>52.733581</v>
      </c>
      <c r="R48" s="10">
        <v>15.4014232</v>
      </c>
      <c r="S48" s="8" t="s">
        <v>66</v>
      </c>
      <c r="T48" s="8"/>
      <c r="U48" s="11"/>
      <c r="V48" s="12" t="s">
        <v>287</v>
      </c>
      <c r="W48" s="13" t="s">
        <v>288</v>
      </c>
      <c r="X48" s="13" t="s">
        <v>288</v>
      </c>
      <c r="Y48" s="11" t="s">
        <v>55</v>
      </c>
      <c r="Z48" s="11" t="s">
        <v>423</v>
      </c>
      <c r="AA48" s="8">
        <v>4700.0</v>
      </c>
      <c r="AB48" s="8">
        <f t="shared" si="3"/>
        <v>3780</v>
      </c>
      <c r="AC48" s="14"/>
    </row>
    <row r="49">
      <c r="A49" s="3" t="s">
        <v>424</v>
      </c>
      <c r="B49" s="4" t="s">
        <v>425</v>
      </c>
      <c r="C49" s="4">
        <v>1894.0</v>
      </c>
      <c r="D49" s="5"/>
      <c r="E49" s="6">
        <v>2023.0</v>
      </c>
      <c r="F49" s="6" t="s">
        <v>426</v>
      </c>
      <c r="G49" s="7" t="s">
        <v>72</v>
      </c>
      <c r="H49" s="8">
        <f t="shared" si="1"/>
        <v>606</v>
      </c>
      <c r="I49" s="8">
        <v>536.0</v>
      </c>
      <c r="J49" s="9" t="s">
        <v>427</v>
      </c>
      <c r="K49" s="9" t="s">
        <v>428</v>
      </c>
      <c r="L49" s="9"/>
      <c r="M49" s="9" t="s">
        <v>429</v>
      </c>
      <c r="N49" s="5" t="s">
        <v>430</v>
      </c>
      <c r="O49" s="5" t="s">
        <v>65</v>
      </c>
      <c r="P49" s="10" t="str">
        <f>(REPLACE(Q49,3,1,".")&amp;", "&amp;REPLACE(R49,2,1,"."))</f>
        <v>52.2041, 0.11908</v>
      </c>
      <c r="Q49" s="10">
        <v>52.2041</v>
      </c>
      <c r="R49" s="10">
        <v>0.11908</v>
      </c>
      <c r="S49" s="8" t="s">
        <v>41</v>
      </c>
      <c r="T49" s="8">
        <v>0.0346</v>
      </c>
      <c r="U49" s="11"/>
      <c r="V49" s="12" t="s">
        <v>287</v>
      </c>
      <c r="W49" s="13" t="s">
        <v>288</v>
      </c>
      <c r="X49" s="13" t="s">
        <v>288</v>
      </c>
      <c r="Y49" s="11" t="s">
        <v>55</v>
      </c>
      <c r="Z49" s="11" t="s">
        <v>431</v>
      </c>
      <c r="AA49" s="8">
        <v>4700.0</v>
      </c>
      <c r="AB49" s="8">
        <f t="shared" si="3"/>
        <v>4094</v>
      </c>
      <c r="AC49" s="14"/>
    </row>
    <row r="50">
      <c r="A50" s="3" t="s">
        <v>432</v>
      </c>
      <c r="B50" s="4" t="s">
        <v>433</v>
      </c>
      <c r="C50" s="4" t="s">
        <v>434</v>
      </c>
      <c r="D50" s="5" t="s">
        <v>368</v>
      </c>
      <c r="E50" s="6">
        <v>2023.0</v>
      </c>
      <c r="F50" s="6" t="s">
        <v>435</v>
      </c>
      <c r="G50" s="7" t="s">
        <v>72</v>
      </c>
      <c r="H50" s="8">
        <f t="shared" si="1"/>
        <v>520</v>
      </c>
      <c r="I50" s="8">
        <v>450.0</v>
      </c>
      <c r="J50" s="9" t="s">
        <v>436</v>
      </c>
      <c r="K50" s="9" t="s">
        <v>437</v>
      </c>
      <c r="L50" s="9"/>
      <c r="M50" s="9" t="s">
        <v>437</v>
      </c>
      <c r="N50" s="5" t="s">
        <v>438</v>
      </c>
      <c r="O50" s="5" t="s">
        <v>91</v>
      </c>
      <c r="P50" s="10" t="str">
        <f t="shared" ref="P50:P51" si="6">(REPLACE(Q50,3,1,".")&amp;", "&amp;REPLACE(R50,3,1,"."))</f>
        <v>47.2312, 22.8655</v>
      </c>
      <c r="Q50" s="10">
        <v>47.2312</v>
      </c>
      <c r="R50" s="10">
        <v>22.8655</v>
      </c>
      <c r="S50" s="8" t="s">
        <v>41</v>
      </c>
      <c r="T50" s="8">
        <v>1.285595625</v>
      </c>
      <c r="U50" s="11">
        <v>5.490252E7</v>
      </c>
      <c r="V50" s="12" t="s">
        <v>439</v>
      </c>
      <c r="W50" s="8" t="s">
        <v>440</v>
      </c>
      <c r="X50" s="13" t="s">
        <v>441</v>
      </c>
      <c r="Y50" s="11" t="s">
        <v>442</v>
      </c>
      <c r="Z50" s="11" t="s">
        <v>443</v>
      </c>
      <c r="AA50" s="8">
        <v>1600.0</v>
      </c>
      <c r="AB50" s="8">
        <f t="shared" si="3"/>
        <v>1080</v>
      </c>
      <c r="AC50" s="14"/>
    </row>
    <row r="51">
      <c r="A51" s="3" t="s">
        <v>444</v>
      </c>
      <c r="B51" s="4" t="s">
        <v>445</v>
      </c>
      <c r="C51" s="4"/>
      <c r="D51" s="5" t="s">
        <v>32</v>
      </c>
      <c r="E51" s="6">
        <v>2021.0</v>
      </c>
      <c r="F51" s="6" t="s">
        <v>446</v>
      </c>
      <c r="G51" s="7" t="s">
        <v>48</v>
      </c>
      <c r="H51" s="8">
        <f t="shared" si="1"/>
        <v>464</v>
      </c>
      <c r="I51" s="8">
        <v>394.0</v>
      </c>
      <c r="J51" s="9" t="s">
        <v>447</v>
      </c>
      <c r="K51" s="9" t="s">
        <v>420</v>
      </c>
      <c r="L51" s="9" t="s">
        <v>448</v>
      </c>
      <c r="M51" s="9" t="s">
        <v>420</v>
      </c>
      <c r="N51" s="5" t="s">
        <v>449</v>
      </c>
      <c r="O51" s="5" t="s">
        <v>114</v>
      </c>
      <c r="P51" s="10" t="str">
        <f t="shared" si="6"/>
        <v>48.96168407, 10.13186671</v>
      </c>
      <c r="Q51" s="10">
        <v>48.96168407</v>
      </c>
      <c r="R51" s="10">
        <v>10.1318667138</v>
      </c>
      <c r="S51" s="8" t="s">
        <v>41</v>
      </c>
      <c r="T51" s="8">
        <v>0.0064</v>
      </c>
      <c r="U51" s="11">
        <v>347949.0</v>
      </c>
      <c r="V51" s="12" t="s">
        <v>287</v>
      </c>
      <c r="W51" s="13" t="s">
        <v>288</v>
      </c>
      <c r="X51" s="13" t="s">
        <v>288</v>
      </c>
      <c r="Y51" s="11" t="s">
        <v>55</v>
      </c>
      <c r="Z51" s="11"/>
      <c r="AA51" s="8">
        <v>4700.0</v>
      </c>
      <c r="AB51" s="8">
        <f t="shared" si="3"/>
        <v>4236</v>
      </c>
      <c r="AC51" s="14"/>
    </row>
  </sheetData>
  <autoFilter ref="$A$1:$AC$51">
    <sortState ref="A1:AC51">
      <sortCondition ref="D1:D51"/>
      <sortCondition ref="G1:G51"/>
      <sortCondition ref="A1:A51"/>
      <sortCondition ref="R1:R51"/>
      <sortCondition ref="Q1:Q51"/>
      <sortCondition ref="K1:K51"/>
      <sortCondition ref="Z1:Z51"/>
      <sortCondition ref="B1:B51"/>
      <sortCondition ref="N1:N51"/>
      <sortCondition descending="1" ref="X1:X51"/>
      <sortCondition descending="1" ref="I1:I51"/>
      <sortCondition ref="V1:V51"/>
      <sortCondition ref="F1:F51"/>
      <sortCondition ref="P1:P51"/>
      <sortCondition ref="T1:T51"/>
      <sortCondition ref="U1:U51"/>
      <sortCondition ref="E1:E51"/>
      <sortCondition ref="W1:W51"/>
      <sortCondition descending="1" ref="H1:H51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30.0"/>
    <col customWidth="1" min="2" max="2" width="28.14"/>
    <col customWidth="1" min="3" max="3" width="162.57"/>
    <col customWidth="1" min="4" max="4" width="39.29"/>
    <col customWidth="1" min="5" max="5" width="17.14"/>
    <col customWidth="1" min="6" max="6" width="45.86"/>
    <col customWidth="1" min="7" max="7" width="7.86"/>
    <col customWidth="1" min="8" max="8" width="12.57"/>
    <col customWidth="1" min="9" max="9" width="48.57"/>
    <col customWidth="1" min="10" max="10" width="70.14"/>
    <col customWidth="1" min="11" max="11" width="60.14"/>
    <col customWidth="1" min="12" max="12" width="39.29"/>
  </cols>
  <sheetData>
    <row r="1">
      <c r="A1" s="32" t="s">
        <v>450</v>
      </c>
      <c r="B1" s="32" t="s">
        <v>451</v>
      </c>
      <c r="C1" s="33" t="s">
        <v>452</v>
      </c>
      <c r="D1" s="33" t="s">
        <v>453</v>
      </c>
      <c r="E1" s="32" t="s">
        <v>454</v>
      </c>
      <c r="F1" s="32" t="s">
        <v>455</v>
      </c>
      <c r="G1" s="32" t="s">
        <v>456</v>
      </c>
      <c r="H1" s="32" t="s">
        <v>457</v>
      </c>
      <c r="I1" s="33" t="s">
        <v>458</v>
      </c>
      <c r="J1" s="33" t="s">
        <v>459</v>
      </c>
      <c r="K1" s="32" t="s">
        <v>460</v>
      </c>
      <c r="L1" s="32" t="s">
        <v>28</v>
      </c>
    </row>
    <row r="2">
      <c r="A2" s="6" t="s">
        <v>334</v>
      </c>
      <c r="B2" s="6" t="s">
        <v>461</v>
      </c>
      <c r="C2" s="34" t="s">
        <v>462</v>
      </c>
      <c r="D2" s="35" t="s">
        <v>463</v>
      </c>
      <c r="E2" s="6"/>
      <c r="F2" s="6" t="s">
        <v>464</v>
      </c>
      <c r="G2" s="6">
        <v>2006.0</v>
      </c>
      <c r="H2" s="6" t="s">
        <v>465</v>
      </c>
      <c r="I2" s="34"/>
      <c r="J2" s="35" t="s">
        <v>466</v>
      </c>
      <c r="K2" s="6"/>
      <c r="L2" s="6"/>
    </row>
    <row r="3">
      <c r="A3" s="6" t="s">
        <v>467</v>
      </c>
      <c r="B3" s="6" t="s">
        <v>468</v>
      </c>
      <c r="C3" s="36" t="s">
        <v>469</v>
      </c>
      <c r="D3" s="35" t="s">
        <v>470</v>
      </c>
      <c r="E3" s="37" t="s">
        <v>471</v>
      </c>
      <c r="F3" s="6" t="s">
        <v>472</v>
      </c>
      <c r="G3" s="6">
        <v>2015.0</v>
      </c>
      <c r="H3" s="6" t="s">
        <v>465</v>
      </c>
      <c r="I3" s="35" t="s">
        <v>473</v>
      </c>
      <c r="J3" s="35" t="s">
        <v>474</v>
      </c>
      <c r="K3" s="6"/>
      <c r="L3" s="8" t="s">
        <v>475</v>
      </c>
    </row>
    <row r="4">
      <c r="A4" s="6" t="s">
        <v>280</v>
      </c>
      <c r="B4" s="6" t="s">
        <v>468</v>
      </c>
      <c r="C4" s="36" t="s">
        <v>476</v>
      </c>
      <c r="D4" s="35" t="s">
        <v>477</v>
      </c>
      <c r="E4" s="37" t="s">
        <v>478</v>
      </c>
      <c r="F4" s="6" t="s">
        <v>479</v>
      </c>
      <c r="G4" s="6">
        <v>2015.0</v>
      </c>
      <c r="H4" s="6" t="s">
        <v>465</v>
      </c>
      <c r="I4" s="35" t="s">
        <v>480</v>
      </c>
      <c r="J4" s="35" t="s">
        <v>481</v>
      </c>
      <c r="K4" s="6"/>
      <c r="L4" s="6" t="s">
        <v>482</v>
      </c>
    </row>
    <row r="5">
      <c r="A5" s="6" t="s">
        <v>483</v>
      </c>
      <c r="B5" s="6" t="s">
        <v>461</v>
      </c>
      <c r="C5" s="34" t="s">
        <v>484</v>
      </c>
      <c r="D5" s="35" t="s">
        <v>485</v>
      </c>
      <c r="E5" s="6"/>
      <c r="F5" s="6" t="s">
        <v>464</v>
      </c>
      <c r="G5" s="6">
        <v>2016.0</v>
      </c>
      <c r="H5" s="6" t="s">
        <v>465</v>
      </c>
      <c r="I5" s="34"/>
      <c r="J5" s="35" t="s">
        <v>486</v>
      </c>
      <c r="K5" s="6"/>
      <c r="L5" s="6"/>
    </row>
    <row r="6">
      <c r="A6" s="6" t="s">
        <v>123</v>
      </c>
      <c r="B6" s="6" t="s">
        <v>468</v>
      </c>
      <c r="C6" s="36" t="s">
        <v>487</v>
      </c>
      <c r="D6" s="35" t="s">
        <v>488</v>
      </c>
      <c r="E6" s="37" t="s">
        <v>489</v>
      </c>
      <c r="F6" s="6" t="s">
        <v>119</v>
      </c>
      <c r="G6" s="6">
        <v>2017.0</v>
      </c>
      <c r="H6" s="6" t="s">
        <v>465</v>
      </c>
      <c r="I6" s="35" t="s">
        <v>490</v>
      </c>
      <c r="J6" s="35" t="s">
        <v>491</v>
      </c>
      <c r="K6" s="6"/>
      <c r="L6" s="6"/>
    </row>
    <row r="7">
      <c r="A7" s="6" t="s">
        <v>85</v>
      </c>
      <c r="B7" s="6" t="s">
        <v>468</v>
      </c>
      <c r="C7" s="36" t="s">
        <v>492</v>
      </c>
      <c r="D7" s="35" t="s">
        <v>493</v>
      </c>
      <c r="E7" s="37" t="s">
        <v>494</v>
      </c>
      <c r="F7" s="6" t="s">
        <v>495</v>
      </c>
      <c r="G7" s="6">
        <v>2018.0</v>
      </c>
      <c r="H7" s="6" t="s">
        <v>465</v>
      </c>
      <c r="I7" s="35" t="s">
        <v>496</v>
      </c>
      <c r="J7" s="35" t="s">
        <v>497</v>
      </c>
      <c r="K7" s="6"/>
      <c r="L7" s="6"/>
    </row>
    <row r="8">
      <c r="A8" s="6" t="s">
        <v>272</v>
      </c>
      <c r="B8" s="6" t="s">
        <v>468</v>
      </c>
      <c r="C8" s="36" t="s">
        <v>498</v>
      </c>
      <c r="D8" s="35" t="s">
        <v>499</v>
      </c>
      <c r="E8" s="37" t="s">
        <v>500</v>
      </c>
      <c r="F8" s="6" t="s">
        <v>501</v>
      </c>
      <c r="G8" s="6">
        <v>2018.0</v>
      </c>
      <c r="H8" s="6" t="s">
        <v>465</v>
      </c>
      <c r="I8" s="35" t="s">
        <v>502</v>
      </c>
      <c r="J8" s="35" t="s">
        <v>503</v>
      </c>
      <c r="K8" s="6"/>
      <c r="L8" s="6"/>
    </row>
    <row r="9">
      <c r="A9" s="6" t="s">
        <v>504</v>
      </c>
      <c r="B9" s="6" t="s">
        <v>505</v>
      </c>
      <c r="C9" s="34" t="s">
        <v>506</v>
      </c>
      <c r="D9" s="35" t="s">
        <v>507</v>
      </c>
      <c r="E9" s="6"/>
      <c r="F9" s="6" t="s">
        <v>213</v>
      </c>
      <c r="G9" s="6">
        <v>2019.0</v>
      </c>
      <c r="H9" s="6" t="s">
        <v>465</v>
      </c>
      <c r="I9" s="34"/>
      <c r="J9" s="35" t="s">
        <v>508</v>
      </c>
      <c r="K9" s="6"/>
      <c r="L9" s="6"/>
    </row>
    <row r="10">
      <c r="A10" s="6" t="s">
        <v>60</v>
      </c>
      <c r="B10" s="6" t="s">
        <v>468</v>
      </c>
      <c r="C10" s="36" t="s">
        <v>509</v>
      </c>
      <c r="D10" s="35" t="s">
        <v>510</v>
      </c>
      <c r="E10" s="37" t="s">
        <v>511</v>
      </c>
      <c r="F10" s="6" t="s">
        <v>512</v>
      </c>
      <c r="G10" s="6">
        <v>2019.0</v>
      </c>
      <c r="H10" s="6" t="s">
        <v>465</v>
      </c>
      <c r="I10" s="35" t="s">
        <v>513</v>
      </c>
      <c r="J10" s="35" t="s">
        <v>514</v>
      </c>
      <c r="K10" s="6"/>
      <c r="L10" s="6"/>
    </row>
    <row r="11">
      <c r="A11" s="6" t="s">
        <v>33</v>
      </c>
      <c r="B11" s="6" t="s">
        <v>515</v>
      </c>
      <c r="C11" s="36" t="s">
        <v>516</v>
      </c>
      <c r="D11" s="35" t="s">
        <v>517</v>
      </c>
      <c r="E11" s="37" t="s">
        <v>518</v>
      </c>
      <c r="F11" s="6" t="s">
        <v>29</v>
      </c>
      <c r="G11" s="6">
        <v>2019.0</v>
      </c>
      <c r="H11" s="6" t="s">
        <v>465</v>
      </c>
      <c r="I11" s="35" t="s">
        <v>519</v>
      </c>
      <c r="J11" s="35" t="s">
        <v>520</v>
      </c>
      <c r="K11" s="6"/>
      <c r="L11" s="6"/>
    </row>
    <row r="12">
      <c r="A12" s="6" t="s">
        <v>301</v>
      </c>
      <c r="B12" s="6" t="s">
        <v>468</v>
      </c>
      <c r="C12" s="36" t="s">
        <v>521</v>
      </c>
      <c r="D12" s="35" t="s">
        <v>522</v>
      </c>
      <c r="E12" s="37" t="s">
        <v>523</v>
      </c>
      <c r="F12" s="6" t="s">
        <v>524</v>
      </c>
      <c r="G12" s="6">
        <v>2020.0</v>
      </c>
      <c r="H12" s="6" t="s">
        <v>465</v>
      </c>
      <c r="I12" s="35" t="s">
        <v>525</v>
      </c>
      <c r="J12" s="35" t="s">
        <v>526</v>
      </c>
      <c r="K12" s="6"/>
      <c r="L12" s="6"/>
    </row>
    <row r="13">
      <c r="A13" s="6" t="s">
        <v>238</v>
      </c>
      <c r="B13" s="6" t="s">
        <v>468</v>
      </c>
      <c r="C13" s="36" t="s">
        <v>527</v>
      </c>
      <c r="D13" s="35" t="s">
        <v>528</v>
      </c>
      <c r="E13" s="37" t="s">
        <v>529</v>
      </c>
      <c r="F13" s="6" t="s">
        <v>234</v>
      </c>
      <c r="G13" s="6">
        <v>2020.0</v>
      </c>
      <c r="H13" s="6" t="s">
        <v>465</v>
      </c>
      <c r="I13" s="35" t="s">
        <v>530</v>
      </c>
      <c r="J13" s="35" t="s">
        <v>531</v>
      </c>
      <c r="K13" s="6"/>
      <c r="L13" s="6"/>
    </row>
    <row r="14">
      <c r="A14" s="6" t="s">
        <v>71</v>
      </c>
      <c r="B14" s="6" t="s">
        <v>532</v>
      </c>
      <c r="C14" s="36" t="s">
        <v>533</v>
      </c>
      <c r="D14" s="35" t="s">
        <v>534</v>
      </c>
      <c r="E14" s="37" t="s">
        <v>535</v>
      </c>
      <c r="F14" s="6" t="s">
        <v>70</v>
      </c>
      <c r="G14" s="6">
        <v>2020.0</v>
      </c>
      <c r="H14" s="6" t="s">
        <v>465</v>
      </c>
      <c r="I14" s="35" t="s">
        <v>536</v>
      </c>
      <c r="J14" s="35" t="s">
        <v>537</v>
      </c>
      <c r="K14" s="6"/>
      <c r="L14" s="6"/>
    </row>
    <row r="15">
      <c r="A15" s="6" t="s">
        <v>446</v>
      </c>
      <c r="B15" s="6" t="s">
        <v>538</v>
      </c>
      <c r="C15" s="34" t="s">
        <v>539</v>
      </c>
      <c r="D15" s="35" t="s">
        <v>540</v>
      </c>
      <c r="E15" s="37" t="s">
        <v>541</v>
      </c>
      <c r="F15" s="6" t="s">
        <v>444</v>
      </c>
      <c r="G15" s="6">
        <v>2021.0</v>
      </c>
      <c r="H15" s="6" t="s">
        <v>465</v>
      </c>
      <c r="I15" s="35" t="s">
        <v>542</v>
      </c>
      <c r="J15" s="35" t="s">
        <v>543</v>
      </c>
      <c r="K15" s="6"/>
      <c r="L15" s="6"/>
    </row>
    <row r="16">
      <c r="A16" s="6" t="s">
        <v>293</v>
      </c>
      <c r="B16" s="6" t="s">
        <v>468</v>
      </c>
      <c r="C16" s="36" t="s">
        <v>544</v>
      </c>
      <c r="D16" s="35" t="s">
        <v>545</v>
      </c>
      <c r="E16" s="37" t="s">
        <v>546</v>
      </c>
      <c r="F16" s="6" t="s">
        <v>547</v>
      </c>
      <c r="G16" s="6">
        <v>2021.0</v>
      </c>
      <c r="H16" s="6" t="s">
        <v>465</v>
      </c>
      <c r="I16" s="35" t="s">
        <v>548</v>
      </c>
      <c r="J16" s="35" t="s">
        <v>549</v>
      </c>
      <c r="K16" s="6"/>
      <c r="L16" s="6"/>
    </row>
    <row r="17">
      <c r="A17" s="6" t="s">
        <v>550</v>
      </c>
      <c r="B17" s="6" t="s">
        <v>461</v>
      </c>
      <c r="C17" s="34" t="s">
        <v>551</v>
      </c>
      <c r="D17" s="35" t="s">
        <v>552</v>
      </c>
      <c r="E17" s="6"/>
      <c r="F17" s="6" t="s">
        <v>464</v>
      </c>
      <c r="G17" s="6">
        <v>2022.0</v>
      </c>
      <c r="H17" s="6" t="s">
        <v>465</v>
      </c>
      <c r="I17" s="34"/>
      <c r="J17" s="35" t="s">
        <v>553</v>
      </c>
      <c r="K17" s="6"/>
      <c r="L17" s="6"/>
    </row>
    <row r="18">
      <c r="A18" s="6" t="s">
        <v>264</v>
      </c>
      <c r="B18" s="6" t="s">
        <v>532</v>
      </c>
      <c r="C18" s="36" t="s">
        <v>554</v>
      </c>
      <c r="D18" s="35" t="s">
        <v>555</v>
      </c>
      <c r="E18" s="37" t="s">
        <v>556</v>
      </c>
      <c r="F18" s="6" t="s">
        <v>260</v>
      </c>
      <c r="G18" s="6">
        <v>2022.0</v>
      </c>
      <c r="H18" s="6" t="s">
        <v>465</v>
      </c>
      <c r="I18" s="35" t="s">
        <v>557</v>
      </c>
      <c r="J18" s="35" t="s">
        <v>558</v>
      </c>
      <c r="K18" s="6"/>
      <c r="L18" s="6"/>
    </row>
    <row r="19">
      <c r="A19" s="6" t="s">
        <v>215</v>
      </c>
      <c r="B19" s="6" t="s">
        <v>559</v>
      </c>
      <c r="C19" s="34" t="s">
        <v>560</v>
      </c>
      <c r="D19" s="35" t="s">
        <v>561</v>
      </c>
      <c r="E19" s="37" t="s">
        <v>562</v>
      </c>
      <c r="F19" s="6" t="s">
        <v>213</v>
      </c>
      <c r="G19" s="6">
        <v>2022.0</v>
      </c>
      <c r="H19" s="6" t="s">
        <v>465</v>
      </c>
      <c r="I19" s="35" t="s">
        <v>563</v>
      </c>
      <c r="J19" s="35" t="s">
        <v>564</v>
      </c>
      <c r="K19" s="6"/>
      <c r="L19" s="6"/>
    </row>
    <row r="20">
      <c r="A20" s="6" t="s">
        <v>378</v>
      </c>
      <c r="B20" s="6"/>
      <c r="C20" s="36" t="s">
        <v>565</v>
      </c>
      <c r="D20" s="35" t="s">
        <v>566</v>
      </c>
      <c r="E20" s="37" t="s">
        <v>567</v>
      </c>
      <c r="F20" s="38" t="s">
        <v>375</v>
      </c>
      <c r="G20" s="6">
        <v>2022.0</v>
      </c>
      <c r="H20" s="6" t="s">
        <v>465</v>
      </c>
      <c r="I20" s="35" t="s">
        <v>568</v>
      </c>
      <c r="J20" s="35" t="s">
        <v>569</v>
      </c>
      <c r="K20" s="37" t="s">
        <v>570</v>
      </c>
      <c r="L20" s="38"/>
    </row>
    <row r="21">
      <c r="A21" s="6" t="s">
        <v>178</v>
      </c>
      <c r="B21" s="6" t="s">
        <v>515</v>
      </c>
      <c r="C21" s="36" t="s">
        <v>571</v>
      </c>
      <c r="D21" s="35" t="s">
        <v>572</v>
      </c>
      <c r="E21" s="37" t="s">
        <v>573</v>
      </c>
      <c r="F21" s="6" t="s">
        <v>175</v>
      </c>
      <c r="G21" s="6">
        <v>2022.0</v>
      </c>
      <c r="H21" s="6" t="s">
        <v>465</v>
      </c>
      <c r="I21" s="35" t="s">
        <v>574</v>
      </c>
      <c r="J21" s="35" t="s">
        <v>575</v>
      </c>
      <c r="K21" s="6"/>
      <c r="L21" s="6"/>
    </row>
    <row r="22">
      <c r="A22" s="6" t="s">
        <v>389</v>
      </c>
      <c r="B22" s="6" t="s">
        <v>468</v>
      </c>
      <c r="C22" s="36" t="s">
        <v>576</v>
      </c>
      <c r="D22" s="35" t="s">
        <v>577</v>
      </c>
      <c r="E22" s="37" t="s">
        <v>578</v>
      </c>
      <c r="F22" s="6" t="s">
        <v>579</v>
      </c>
      <c r="G22" s="6">
        <v>2022.0</v>
      </c>
      <c r="H22" s="6" t="s">
        <v>465</v>
      </c>
      <c r="I22" s="35" t="s">
        <v>580</v>
      </c>
      <c r="J22" s="35" t="s">
        <v>581</v>
      </c>
      <c r="K22" s="6"/>
      <c r="L22" s="6"/>
    </row>
    <row r="23">
      <c r="A23" s="6" t="s">
        <v>417</v>
      </c>
      <c r="B23" s="6" t="s">
        <v>582</v>
      </c>
      <c r="C23" s="34" t="s">
        <v>583</v>
      </c>
      <c r="D23" s="35" t="s">
        <v>584</v>
      </c>
      <c r="E23" s="37" t="s">
        <v>585</v>
      </c>
      <c r="F23" s="6" t="s">
        <v>415</v>
      </c>
      <c r="G23" s="6">
        <v>2023.0</v>
      </c>
      <c r="H23" s="6" t="s">
        <v>465</v>
      </c>
      <c r="I23" s="35" t="s">
        <v>586</v>
      </c>
      <c r="J23" s="35" t="s">
        <v>587</v>
      </c>
      <c r="K23" s="6"/>
      <c r="L23" s="6"/>
    </row>
    <row r="24">
      <c r="A24" s="6" t="s">
        <v>110</v>
      </c>
      <c r="B24" s="6" t="s">
        <v>468</v>
      </c>
      <c r="C24" s="36" t="s">
        <v>588</v>
      </c>
      <c r="D24" s="35" t="s">
        <v>589</v>
      </c>
      <c r="E24" s="37" t="s">
        <v>590</v>
      </c>
      <c r="F24" s="6" t="s">
        <v>591</v>
      </c>
      <c r="G24" s="6">
        <v>2023.0</v>
      </c>
      <c r="H24" s="6" t="s">
        <v>465</v>
      </c>
      <c r="I24" s="35" t="s">
        <v>592</v>
      </c>
      <c r="J24" s="35" t="s">
        <v>593</v>
      </c>
      <c r="K24" s="6"/>
      <c r="L24" s="6"/>
    </row>
    <row r="25">
      <c r="A25" s="6" t="s">
        <v>318</v>
      </c>
      <c r="B25" s="6" t="s">
        <v>468</v>
      </c>
      <c r="C25" s="36" t="s">
        <v>594</v>
      </c>
      <c r="D25" s="35" t="s">
        <v>595</v>
      </c>
      <c r="E25" s="37" t="s">
        <v>596</v>
      </c>
      <c r="F25" s="6" t="s">
        <v>597</v>
      </c>
      <c r="G25" s="6">
        <v>2023.0</v>
      </c>
      <c r="H25" s="6" t="s">
        <v>465</v>
      </c>
      <c r="I25" s="35" t="s">
        <v>598</v>
      </c>
      <c r="J25" s="35" t="s">
        <v>599</v>
      </c>
      <c r="K25" s="39"/>
      <c r="L25" s="6"/>
    </row>
    <row r="26">
      <c r="A26" s="6" t="s">
        <v>172</v>
      </c>
      <c r="B26" s="6" t="s">
        <v>468</v>
      </c>
      <c r="C26" s="34" t="s">
        <v>600</v>
      </c>
      <c r="D26" s="35" t="s">
        <v>601</v>
      </c>
      <c r="E26" s="37" t="s">
        <v>602</v>
      </c>
      <c r="F26" s="6" t="s">
        <v>603</v>
      </c>
      <c r="G26" s="6">
        <v>2023.0</v>
      </c>
      <c r="H26" s="6" t="s">
        <v>465</v>
      </c>
      <c r="I26" s="35" t="s">
        <v>604</v>
      </c>
      <c r="J26" s="40" t="s">
        <v>605</v>
      </c>
      <c r="K26" s="6"/>
      <c r="L26" s="6"/>
    </row>
    <row r="27">
      <c r="A27" s="6" t="s">
        <v>426</v>
      </c>
      <c r="B27" s="6" t="s">
        <v>559</v>
      </c>
      <c r="C27" s="36" t="s">
        <v>606</v>
      </c>
      <c r="D27" s="35" t="s">
        <v>607</v>
      </c>
      <c r="E27" s="37" t="s">
        <v>608</v>
      </c>
      <c r="F27" s="6">
        <v>522.0</v>
      </c>
      <c r="G27" s="6">
        <v>2023.0</v>
      </c>
      <c r="H27" s="6" t="s">
        <v>465</v>
      </c>
      <c r="I27" s="35" t="s">
        <v>609</v>
      </c>
      <c r="J27" s="35" t="s">
        <v>610</v>
      </c>
      <c r="K27" s="6"/>
      <c r="L27" s="6"/>
    </row>
    <row r="28">
      <c r="A28" s="6" t="s">
        <v>435</v>
      </c>
      <c r="B28" s="6" t="s">
        <v>515</v>
      </c>
      <c r="C28" s="36" t="s">
        <v>611</v>
      </c>
      <c r="D28" s="35" t="s">
        <v>612</v>
      </c>
      <c r="E28" s="37" t="s">
        <v>613</v>
      </c>
      <c r="F28" s="6" t="s">
        <v>614</v>
      </c>
      <c r="G28" s="6">
        <v>2023.0</v>
      </c>
      <c r="H28" s="6" t="s">
        <v>465</v>
      </c>
      <c r="I28" s="35" t="s">
        <v>615</v>
      </c>
      <c r="J28" s="35" t="s">
        <v>616</v>
      </c>
      <c r="K28" s="37" t="s">
        <v>617</v>
      </c>
      <c r="L28" s="6"/>
    </row>
    <row r="29">
      <c r="A29" s="6" t="s">
        <v>188</v>
      </c>
      <c r="B29" s="6" t="s">
        <v>559</v>
      </c>
      <c r="C29" s="36" t="s">
        <v>618</v>
      </c>
      <c r="D29" s="35" t="s">
        <v>619</v>
      </c>
      <c r="E29" s="37" t="s">
        <v>620</v>
      </c>
      <c r="F29" s="6" t="s">
        <v>185</v>
      </c>
      <c r="G29" s="6">
        <v>2024.0</v>
      </c>
      <c r="H29" s="6" t="s">
        <v>465</v>
      </c>
      <c r="I29" s="35" t="s">
        <v>621</v>
      </c>
      <c r="J29" s="35" t="s">
        <v>622</v>
      </c>
      <c r="K29" s="6"/>
      <c r="L29" s="6"/>
    </row>
    <row r="30">
      <c r="A30" s="6" t="s">
        <v>47</v>
      </c>
      <c r="B30" s="6" t="s">
        <v>468</v>
      </c>
      <c r="C30" s="36" t="s">
        <v>623</v>
      </c>
      <c r="D30" s="35" t="s">
        <v>624</v>
      </c>
      <c r="E30" s="37" t="s">
        <v>625</v>
      </c>
      <c r="F30" s="39" t="s">
        <v>626</v>
      </c>
      <c r="G30" s="6">
        <v>2024.0</v>
      </c>
      <c r="H30" s="6" t="s">
        <v>465</v>
      </c>
      <c r="I30" s="35" t="s">
        <v>627</v>
      </c>
      <c r="J30" s="40" t="s">
        <v>628</v>
      </c>
      <c r="K30" s="35" t="s">
        <v>629</v>
      </c>
      <c r="L30" s="39"/>
    </row>
    <row r="31">
      <c r="A31" s="6" t="s">
        <v>630</v>
      </c>
      <c r="B31" s="6" t="s">
        <v>468</v>
      </c>
      <c r="C31" s="34" t="s">
        <v>631</v>
      </c>
      <c r="D31" s="35" t="s">
        <v>632</v>
      </c>
      <c r="E31" s="37" t="s">
        <v>625</v>
      </c>
      <c r="F31" s="39" t="s">
        <v>633</v>
      </c>
      <c r="G31" s="6">
        <v>2024.0</v>
      </c>
      <c r="H31" s="6" t="s">
        <v>465</v>
      </c>
      <c r="I31" s="35" t="s">
        <v>627</v>
      </c>
      <c r="J31" s="35" t="s">
        <v>634</v>
      </c>
      <c r="K31" s="6"/>
      <c r="L31" s="6"/>
    </row>
    <row r="32">
      <c r="A32" s="6" t="s">
        <v>360</v>
      </c>
      <c r="B32" s="6" t="s">
        <v>468</v>
      </c>
      <c r="C32" s="34" t="s">
        <v>635</v>
      </c>
      <c r="D32" s="35" t="s">
        <v>636</v>
      </c>
      <c r="E32" s="37" t="s">
        <v>637</v>
      </c>
      <c r="F32" s="6" t="s">
        <v>357</v>
      </c>
      <c r="G32" s="6">
        <v>2024.0</v>
      </c>
      <c r="H32" s="6" t="s">
        <v>465</v>
      </c>
      <c r="I32" s="35" t="s">
        <v>638</v>
      </c>
      <c r="J32" s="35" t="s">
        <v>639</v>
      </c>
      <c r="K32" s="6"/>
      <c r="L32" s="6"/>
    </row>
    <row r="33">
      <c r="A33" s="6" t="s">
        <v>640</v>
      </c>
      <c r="B33" s="6" t="s">
        <v>582</v>
      </c>
      <c r="C33" s="34" t="s">
        <v>641</v>
      </c>
      <c r="D33" s="35" t="s">
        <v>642</v>
      </c>
      <c r="E33" s="37" t="s">
        <v>643</v>
      </c>
      <c r="F33" s="6" t="s">
        <v>644</v>
      </c>
      <c r="G33" s="6">
        <v>2024.0</v>
      </c>
      <c r="H33" s="6" t="s">
        <v>465</v>
      </c>
      <c r="I33" s="35" t="s">
        <v>645</v>
      </c>
      <c r="J33" s="35" t="s">
        <v>646</v>
      </c>
      <c r="K33" s="37" t="s">
        <v>647</v>
      </c>
      <c r="L33" s="6"/>
    </row>
    <row r="34">
      <c r="A34" s="6" t="s">
        <v>648</v>
      </c>
      <c r="B34" s="6" t="s">
        <v>559</v>
      </c>
      <c r="C34" s="34" t="s">
        <v>649</v>
      </c>
      <c r="D34" s="35" t="s">
        <v>650</v>
      </c>
      <c r="E34" s="37" t="s">
        <v>651</v>
      </c>
      <c r="F34" s="6" t="s">
        <v>139</v>
      </c>
      <c r="G34" s="6">
        <v>2024.0</v>
      </c>
      <c r="H34" s="6" t="s">
        <v>465</v>
      </c>
      <c r="I34" s="35" t="s">
        <v>652</v>
      </c>
      <c r="J34" s="35" t="s">
        <v>653</v>
      </c>
      <c r="K34" s="6"/>
      <c r="L34" s="6"/>
    </row>
    <row r="35">
      <c r="A35" s="6" t="s">
        <v>654</v>
      </c>
      <c r="B35" s="6" t="s">
        <v>655</v>
      </c>
      <c r="C35" s="34" t="s">
        <v>656</v>
      </c>
      <c r="D35" s="34"/>
      <c r="E35" s="6"/>
      <c r="F35" s="6" t="s">
        <v>132</v>
      </c>
      <c r="G35" s="6">
        <v>2025.0</v>
      </c>
      <c r="H35" s="6" t="s">
        <v>465</v>
      </c>
      <c r="I35" s="34"/>
      <c r="J35" s="34"/>
      <c r="K35" s="6"/>
      <c r="L35" s="6"/>
    </row>
  </sheetData>
  <autoFilter ref="$A$1:$L$35">
    <sortState ref="A1:L35">
      <sortCondition ref="H1:H35"/>
      <sortCondition ref="A1:A35"/>
      <sortCondition ref="G1:G35"/>
    </sortState>
  </autoFilter>
  <hyperlinks>
    <hyperlink r:id="rId1" ref="D2"/>
    <hyperlink r:id="rId2" ref="J2"/>
    <hyperlink r:id="rId3" ref="D3"/>
    <hyperlink r:id="rId4" ref="E3"/>
    <hyperlink r:id="rId5" ref="I3"/>
    <hyperlink r:id="rId6" ref="J3"/>
    <hyperlink r:id="rId7" ref="D4"/>
    <hyperlink r:id="rId8" ref="E4"/>
    <hyperlink r:id="rId9" ref="I4"/>
    <hyperlink r:id="rId10" ref="J4"/>
    <hyperlink r:id="rId11" ref="D5"/>
    <hyperlink r:id="rId12" ref="J5"/>
    <hyperlink r:id="rId13" ref="D6"/>
    <hyperlink r:id="rId14" ref="E6"/>
    <hyperlink r:id="rId15" ref="I6"/>
    <hyperlink r:id="rId16" ref="J6"/>
    <hyperlink r:id="rId17" ref="D7"/>
    <hyperlink r:id="rId18" ref="E7"/>
    <hyperlink r:id="rId19" ref="I7"/>
    <hyperlink r:id="rId20" ref="J7"/>
    <hyperlink r:id="rId21" ref="D8"/>
    <hyperlink r:id="rId22" ref="E8"/>
    <hyperlink r:id="rId23" ref="I8"/>
    <hyperlink r:id="rId24" ref="J8"/>
    <hyperlink r:id="rId25" ref="D9"/>
    <hyperlink r:id="rId26" ref="J9"/>
    <hyperlink r:id="rId27" ref="D10"/>
    <hyperlink r:id="rId28" ref="E10"/>
    <hyperlink r:id="rId29" ref="I10"/>
    <hyperlink r:id="rId30" ref="J10"/>
    <hyperlink r:id="rId31" ref="D11"/>
    <hyperlink r:id="rId32" ref="E11"/>
    <hyperlink r:id="rId33" ref="I11"/>
    <hyperlink r:id="rId34" ref="J11"/>
    <hyperlink r:id="rId35" ref="D12"/>
    <hyperlink r:id="rId36" ref="E12"/>
    <hyperlink r:id="rId37" ref="I12"/>
    <hyperlink r:id="rId38" ref="J12"/>
    <hyperlink r:id="rId39" ref="D13"/>
    <hyperlink r:id="rId40" ref="E13"/>
    <hyperlink r:id="rId41" ref="I13"/>
    <hyperlink r:id="rId42" ref="J13"/>
    <hyperlink r:id="rId43" ref="D14"/>
    <hyperlink r:id="rId44" ref="E14"/>
    <hyperlink r:id="rId45" ref="I14"/>
    <hyperlink r:id="rId46" ref="J14"/>
    <hyperlink r:id="rId47" ref="D15"/>
    <hyperlink r:id="rId48" ref="E15"/>
    <hyperlink r:id="rId49" ref="I15"/>
    <hyperlink r:id="rId50" ref="J15"/>
    <hyperlink r:id="rId51" ref="D16"/>
    <hyperlink r:id="rId52" ref="E16"/>
    <hyperlink r:id="rId53" ref="I16"/>
    <hyperlink r:id="rId54" ref="J16"/>
    <hyperlink r:id="rId55" ref="D17"/>
    <hyperlink r:id="rId56" ref="J17"/>
    <hyperlink r:id="rId57" ref="D18"/>
    <hyperlink r:id="rId58" ref="E18"/>
    <hyperlink r:id="rId59" ref="I18"/>
    <hyperlink r:id="rId60" ref="J18"/>
    <hyperlink r:id="rId61" ref="D19"/>
    <hyperlink r:id="rId62" ref="E19"/>
    <hyperlink r:id="rId63" ref="I19"/>
    <hyperlink r:id="rId64" ref="J19"/>
    <hyperlink r:id="rId65" ref="D20"/>
    <hyperlink r:id="rId66" ref="E20"/>
    <hyperlink r:id="rId67" ref="I20"/>
    <hyperlink r:id="rId68" ref="J20"/>
    <hyperlink r:id="rId69" ref="K20"/>
    <hyperlink r:id="rId70" ref="D21"/>
    <hyperlink r:id="rId71" ref="E21"/>
    <hyperlink r:id="rId72" ref="I21"/>
    <hyperlink r:id="rId73" ref="J21"/>
    <hyperlink r:id="rId74" ref="D22"/>
    <hyperlink r:id="rId75" ref="E22"/>
    <hyperlink r:id="rId76" ref="I22"/>
    <hyperlink r:id="rId77" ref="J22"/>
    <hyperlink r:id="rId78" ref="D23"/>
    <hyperlink r:id="rId79" ref="E23"/>
    <hyperlink r:id="rId80" ref="I23"/>
    <hyperlink r:id="rId81" ref="J23"/>
    <hyperlink r:id="rId82" ref="D24"/>
    <hyperlink r:id="rId83" ref="E24"/>
    <hyperlink r:id="rId84" ref="I24"/>
    <hyperlink r:id="rId85" ref="J24"/>
    <hyperlink r:id="rId86" ref="D25"/>
    <hyperlink r:id="rId87" ref="E25"/>
    <hyperlink r:id="rId88" ref="I25"/>
    <hyperlink r:id="rId89" ref="J25"/>
    <hyperlink r:id="rId90" ref="D26"/>
    <hyperlink r:id="rId91" ref="E26"/>
    <hyperlink r:id="rId92" ref="I26"/>
    <hyperlink r:id="rId93" ref="J26"/>
    <hyperlink r:id="rId94" ref="D27"/>
    <hyperlink r:id="rId95" ref="E27"/>
    <hyperlink r:id="rId96" ref="I27"/>
    <hyperlink r:id="rId97" ref="J27"/>
    <hyperlink r:id="rId98" ref="D28"/>
    <hyperlink r:id="rId99" ref="E28"/>
    <hyperlink r:id="rId100" ref="I28"/>
    <hyperlink r:id="rId101" ref="J28"/>
    <hyperlink r:id="rId102" ref="K28"/>
    <hyperlink r:id="rId103" ref="D29"/>
    <hyperlink r:id="rId104" ref="E29"/>
    <hyperlink r:id="rId105" ref="I29"/>
    <hyperlink r:id="rId106" ref="J29"/>
    <hyperlink r:id="rId107" ref="D30"/>
    <hyperlink r:id="rId108" ref="E30"/>
    <hyperlink r:id="rId109" ref="I30"/>
    <hyperlink r:id="rId110" ref="J30"/>
    <hyperlink r:id="rId111" ref="K30"/>
    <hyperlink r:id="rId112" ref="D31"/>
    <hyperlink r:id="rId113" ref="E31"/>
    <hyperlink r:id="rId114" ref="I31"/>
    <hyperlink r:id="rId115" ref="J31"/>
    <hyperlink r:id="rId116" ref="D32"/>
    <hyperlink r:id="rId117" ref="E32"/>
    <hyperlink r:id="rId118" ref="I32"/>
    <hyperlink r:id="rId119" ref="J32"/>
    <hyperlink r:id="rId120" ref="D33"/>
    <hyperlink r:id="rId121" ref="E33"/>
    <hyperlink r:id="rId122" ref="I33"/>
    <hyperlink r:id="rId123" ref="J33"/>
    <hyperlink r:id="rId124" location="citeas" ref="K33"/>
    <hyperlink r:id="rId125" ref="D34"/>
    <hyperlink r:id="rId126" ref="E34"/>
    <hyperlink r:id="rId127" ref="I34"/>
    <hyperlink r:id="rId128" ref="J34"/>
  </hyperlinks>
  <printOptions/>
  <pageMargins bottom="0.787401575" footer="0.0" header="0.0" left="0.7" right="0.7" top="0.787401575"/>
  <pageSetup orientation="landscape"/>
  <drawing r:id="rId12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5.43"/>
    <col customWidth="1" min="2" max="3" width="7.57"/>
    <col customWidth="1" min="4" max="4" width="6.57"/>
    <col hidden="1" min="7" max="8" width="14.43"/>
    <col hidden="1" min="13" max="17" width="14.43"/>
    <col hidden="1" min="19" max="30" width="14.43"/>
  </cols>
  <sheetData>
    <row r="1">
      <c r="A1" s="41" t="s">
        <v>657</v>
      </c>
      <c r="B1" s="42" t="s">
        <v>658</v>
      </c>
      <c r="C1" s="42" t="s">
        <v>659</v>
      </c>
      <c r="D1" s="42" t="s">
        <v>660</v>
      </c>
      <c r="E1" s="42" t="s">
        <v>661</v>
      </c>
      <c r="F1" s="42" t="s">
        <v>662</v>
      </c>
      <c r="G1" s="42" t="s">
        <v>663</v>
      </c>
      <c r="H1" s="42" t="s">
        <v>664</v>
      </c>
      <c r="I1" s="42" t="s">
        <v>665</v>
      </c>
      <c r="J1" s="42" t="s">
        <v>666</v>
      </c>
      <c r="K1" s="42" t="s">
        <v>667</v>
      </c>
      <c r="L1" s="42" t="s">
        <v>668</v>
      </c>
      <c r="M1" s="42" t="s">
        <v>669</v>
      </c>
      <c r="N1" s="42" t="s">
        <v>670</v>
      </c>
      <c r="O1" s="42" t="s">
        <v>671</v>
      </c>
      <c r="P1" s="42" t="s">
        <v>672</v>
      </c>
      <c r="Q1" s="42" t="s">
        <v>673</v>
      </c>
      <c r="R1" s="42" t="s">
        <v>674</v>
      </c>
      <c r="S1" s="42" t="s">
        <v>675</v>
      </c>
      <c r="T1" s="42" t="s">
        <v>676</v>
      </c>
      <c r="U1" s="42" t="s">
        <v>677</v>
      </c>
      <c r="V1" s="42" t="s">
        <v>678</v>
      </c>
      <c r="W1" s="42" t="s">
        <v>679</v>
      </c>
      <c r="X1" s="42" t="s">
        <v>680</v>
      </c>
      <c r="Y1" s="42" t="s">
        <v>681</v>
      </c>
      <c r="Z1" s="42" t="s">
        <v>682</v>
      </c>
      <c r="AA1" s="42" t="s">
        <v>683</v>
      </c>
      <c r="AB1" s="42" t="s">
        <v>684</v>
      </c>
      <c r="AC1" s="42" t="s">
        <v>685</v>
      </c>
      <c r="AD1" s="42" t="s">
        <v>686</v>
      </c>
      <c r="AE1" s="42" t="s">
        <v>687</v>
      </c>
    </row>
    <row r="2" ht="27.75" customHeight="1">
      <c r="A2" s="43" t="s">
        <v>288</v>
      </c>
      <c r="B2" s="43">
        <v>13.0</v>
      </c>
      <c r="C2" s="44">
        <v>25.0</v>
      </c>
      <c r="D2" s="45">
        <v>15.0</v>
      </c>
      <c r="E2" s="43">
        <v>11.0</v>
      </c>
      <c r="F2" s="46" t="s">
        <v>688</v>
      </c>
      <c r="G2" s="43">
        <v>11.0</v>
      </c>
      <c r="H2" s="43">
        <v>13.0</v>
      </c>
      <c r="I2" s="43">
        <v>11.0</v>
      </c>
      <c r="J2" s="43">
        <v>12.0</v>
      </c>
      <c r="K2" s="43">
        <v>11.0</v>
      </c>
      <c r="L2" s="43">
        <v>28.0</v>
      </c>
      <c r="M2" s="43">
        <v>16.0</v>
      </c>
      <c r="N2" s="43" t="s">
        <v>689</v>
      </c>
      <c r="O2" s="43">
        <v>10.0</v>
      </c>
      <c r="P2" s="43">
        <v>12.0</v>
      </c>
      <c r="Q2" s="43">
        <v>25.0</v>
      </c>
      <c r="R2" s="43">
        <v>15.0</v>
      </c>
      <c r="S2" s="47">
        <v>19.0</v>
      </c>
      <c r="T2" s="43">
        <v>28.0</v>
      </c>
      <c r="U2" s="43" t="s">
        <v>690</v>
      </c>
      <c r="V2" s="43">
        <v>10.0</v>
      </c>
      <c r="W2" s="43">
        <v>9.0</v>
      </c>
      <c r="X2" s="43" t="s">
        <v>691</v>
      </c>
      <c r="Y2" s="43">
        <v>14.0</v>
      </c>
      <c r="Z2" s="43">
        <v>14.0</v>
      </c>
      <c r="AA2" s="48">
        <v>17.0</v>
      </c>
      <c r="AB2" s="43">
        <v>18.0</v>
      </c>
      <c r="AC2" s="49"/>
      <c r="AD2" s="43">
        <v>12.0</v>
      </c>
      <c r="AE2" s="43">
        <v>10.0</v>
      </c>
    </row>
    <row r="3">
      <c r="A3" s="43" t="s">
        <v>692</v>
      </c>
      <c r="B3" s="50">
        <v>13.0</v>
      </c>
      <c r="C3" s="51">
        <v>25.0</v>
      </c>
      <c r="D3" s="50">
        <v>16.0</v>
      </c>
      <c r="E3" s="50">
        <v>11.0</v>
      </c>
      <c r="F3" s="50" t="s">
        <v>693</v>
      </c>
      <c r="I3" s="50">
        <v>11.0</v>
      </c>
      <c r="J3" s="50">
        <v>12.0</v>
      </c>
      <c r="K3" s="50">
        <v>11.0</v>
      </c>
      <c r="L3" s="50">
        <v>28.0</v>
      </c>
      <c r="R3" s="50">
        <v>15.0</v>
      </c>
      <c r="AE3" s="50">
        <v>10.0</v>
      </c>
    </row>
    <row r="4">
      <c r="A4" s="43" t="s">
        <v>694</v>
      </c>
      <c r="B4" s="50">
        <v>13.0</v>
      </c>
      <c r="C4" s="51">
        <v>25.0</v>
      </c>
      <c r="D4" s="52">
        <v>15.0</v>
      </c>
      <c r="E4" s="50">
        <v>11.0</v>
      </c>
      <c r="F4" s="50" t="s">
        <v>693</v>
      </c>
      <c r="I4" s="50">
        <v>11.0</v>
      </c>
      <c r="J4" s="50">
        <v>12.0</v>
      </c>
      <c r="K4" s="50">
        <v>11.0</v>
      </c>
      <c r="L4" s="52">
        <v>27.0</v>
      </c>
      <c r="R4" s="50">
        <v>15.0</v>
      </c>
      <c r="AE4" s="50">
        <v>10.0</v>
      </c>
    </row>
    <row r="5">
      <c r="A5" s="43" t="s">
        <v>695</v>
      </c>
      <c r="B5" s="50">
        <v>13.0</v>
      </c>
      <c r="C5" s="52">
        <v>24.0</v>
      </c>
      <c r="D5" s="50">
        <v>16.0</v>
      </c>
      <c r="E5" s="50">
        <v>11.0</v>
      </c>
      <c r="F5" s="50" t="s">
        <v>693</v>
      </c>
      <c r="I5" s="50">
        <v>11.0</v>
      </c>
      <c r="J5" s="50">
        <v>12.0</v>
      </c>
      <c r="K5" s="50">
        <v>11.0</v>
      </c>
      <c r="L5" s="50">
        <v>28.0</v>
      </c>
      <c r="R5" s="50">
        <v>15.0</v>
      </c>
      <c r="AE5" s="50">
        <v>10.0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